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https://pflegelebensfreude-my.sharepoint.com/personal/c_koelsch_pflegelebensfreude_onmicrosoft_com/Documents/PFLEGE/TAGESPFLEGE/"/>
    </mc:Choice>
  </mc:AlternateContent>
  <xr:revisionPtr revIDLastSave="153" documentId="8_{CC718BA0-3462-419C-B866-77E039095EA6}" xr6:coauthVersionLast="47" xr6:coauthVersionMax="47" xr10:uidLastSave="{BF08D364-D4FE-4530-A642-2B8A170FAAB3}"/>
  <bookViews>
    <workbookView xWindow="-120" yWindow="-120" windowWidth="29040" windowHeight="15840" xr2:uid="{00000000-000D-0000-FFFF-FFFF00000000}"/>
  </bookViews>
  <sheets>
    <sheet name="Titz" sheetId="1" r:id="rId1"/>
    <sheet name="Bedburg" sheetId="4" r:id="rId2"/>
    <sheet name="Jülich" sheetId="5" r:id="rId3"/>
    <sheet name="Hückelhoven-Baal" sheetId="3" r:id="rId4"/>
  </sheets>
  <definedNames>
    <definedName name="_xlnm.Print_Area" localSheetId="1">Bedburg!$A$1:$F$27</definedName>
    <definedName name="_xlnm.Print_Area" localSheetId="3">'Hückelhoven-Baal'!$A$1:$F$27</definedName>
    <definedName name="_xlnm.Print_Area" localSheetId="2">Jülich!$A$1:$F$27</definedName>
    <definedName name="_xlnm.Print_Area" localSheetId="0">Titz!$A$1:$F$27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3" l="1"/>
  <c r="B17" i="3" s="1"/>
  <c r="B18" i="3" s="1"/>
  <c r="B11" i="5"/>
  <c r="B17" i="5" s="1"/>
  <c r="B18" i="5" s="1"/>
  <c r="E20" i="5" s="1"/>
  <c r="B10" i="5"/>
  <c r="B11" i="4"/>
  <c r="B17" i="4" s="1"/>
  <c r="B18" i="4" s="1"/>
  <c r="E20" i="4" s="1"/>
  <c r="B10" i="4"/>
  <c r="E20" i="1"/>
  <c r="B11" i="1"/>
  <c r="B17" i="1" s="1"/>
  <c r="B18" i="1" s="1"/>
  <c r="B10" i="1"/>
  <c r="E20" i="3"/>
  <c r="B10" i="3"/>
  <c r="F12" i="1" l="1"/>
  <c r="F14" i="1" s="1"/>
  <c r="F21" i="1" s="1"/>
  <c r="D12" i="5"/>
  <c r="E12" i="5"/>
  <c r="D12" i="4"/>
  <c r="B12" i="5"/>
  <c r="F12" i="5"/>
  <c r="F14" i="5" s="1"/>
  <c r="F21" i="5" s="1"/>
  <c r="B12" i="4"/>
  <c r="B14" i="4" s="1"/>
  <c r="B21" i="4" s="1"/>
  <c r="E12" i="4"/>
  <c r="E14" i="4" s="1"/>
  <c r="E21" i="4" s="1"/>
  <c r="F12" i="4"/>
  <c r="F14" i="4" s="1"/>
  <c r="F21" i="4" s="1"/>
  <c r="C12" i="4"/>
  <c r="C14" i="4" s="1"/>
  <c r="C21" i="4" s="1"/>
  <c r="F12" i="3"/>
  <c r="F14" i="3" s="1"/>
  <c r="F21" i="3" s="1"/>
  <c r="B12" i="3"/>
  <c r="B14" i="3" s="1"/>
  <c r="B21" i="3" s="1"/>
  <c r="D12" i="3"/>
  <c r="D14" i="3" s="1"/>
  <c r="D21" i="3" s="1"/>
  <c r="E12" i="3"/>
  <c r="E14" i="3" s="1"/>
  <c r="E21" i="3" s="1"/>
  <c r="D12" i="1"/>
  <c r="D14" i="1" s="1"/>
  <c r="D21" i="1" s="1"/>
  <c r="C12" i="1"/>
  <c r="C14" i="1" s="1"/>
  <c r="C21" i="1" s="1"/>
  <c r="C12" i="5"/>
  <c r="C14" i="5" s="1"/>
  <c r="C21" i="5" s="1"/>
  <c r="B12" i="1"/>
  <c r="B14" i="1" s="1"/>
  <c r="B21" i="1" s="1"/>
  <c r="E12" i="1"/>
  <c r="E14" i="1" s="1"/>
  <c r="E21" i="1" s="1"/>
  <c r="C12" i="3"/>
  <c r="C14" i="3" s="1"/>
  <c r="C21" i="3" s="1"/>
  <c r="D20" i="5"/>
  <c r="C20" i="5"/>
  <c r="B14" i="5"/>
  <c r="B21" i="5" s="1"/>
  <c r="D14" i="5"/>
  <c r="D21" i="5" s="1"/>
  <c r="E14" i="5"/>
  <c r="E21" i="5" s="1"/>
  <c r="D14" i="4"/>
  <c r="D21" i="4" s="1"/>
  <c r="D20" i="4"/>
  <c r="C20" i="4"/>
  <c r="D20" i="1"/>
  <c r="C20" i="1"/>
  <c r="D20" i="3"/>
  <c r="C20" i="3"/>
  <c r="F20" i="5" l="1"/>
  <c r="F22" i="5" s="1"/>
  <c r="F25" i="5" s="1"/>
  <c r="F20" i="4"/>
  <c r="F20" i="1"/>
  <c r="E22" i="1" s="1"/>
  <c r="E25" i="1" s="1"/>
  <c r="F20" i="3"/>
  <c r="E22" i="3" s="1"/>
  <c r="E25" i="3" s="1"/>
  <c r="C22" i="3" l="1"/>
  <c r="C25" i="3" s="1"/>
  <c r="D22" i="4"/>
  <c r="D25" i="4" s="1"/>
  <c r="C22" i="4"/>
  <c r="C25" i="4" s="1"/>
  <c r="C22" i="5"/>
  <c r="C25" i="5" s="1"/>
  <c r="B22" i="5"/>
  <c r="B25" i="5" s="1"/>
  <c r="D22" i="5"/>
  <c r="D25" i="5" s="1"/>
  <c r="E22" i="5"/>
  <c r="E25" i="5" s="1"/>
  <c r="F22" i="4"/>
  <c r="F25" i="4" s="1"/>
  <c r="E22" i="4"/>
  <c r="E25" i="4" s="1"/>
  <c r="B22" i="4"/>
  <c r="B25" i="4" s="1"/>
  <c r="B22" i="1"/>
  <c r="B25" i="1" s="1"/>
  <c r="C22" i="1"/>
  <c r="C25" i="1" s="1"/>
  <c r="F22" i="1"/>
  <c r="F25" i="1" s="1"/>
  <c r="D22" i="1"/>
  <c r="D25" i="1" s="1"/>
  <c r="F22" i="3"/>
  <c r="F25" i="3" s="1"/>
  <c r="B22" i="3"/>
  <c r="B25" i="3" s="1"/>
  <c r="D22" i="3"/>
  <c r="D25" i="3" s="1"/>
</calcChain>
</file>

<file path=xl/sharedStrings.xml><?xml version="1.0" encoding="utf-8"?>
<sst xmlns="http://schemas.openxmlformats.org/spreadsheetml/2006/main" count="96" uniqueCount="30">
  <si>
    <t>Ihr Eigenanteil gesamt</t>
  </si>
  <si>
    <t>An Sie ausgezahltes Pflegegeld</t>
  </si>
  <si>
    <t>Ihr monatlicher Überschuss</t>
  </si>
  <si>
    <t>Sie erhalten IMMER das volle Pflegegeld ausgezahlt.</t>
  </si>
  <si>
    <t>Mein Pflegegrad:</t>
  </si>
  <si>
    <r>
      <rPr>
        <b/>
        <sz val="11"/>
        <rFont val="Calibri"/>
        <family val="2"/>
        <scheme val="minor"/>
      </rPr>
      <t>Anzahl der Besuchstage je Monat:</t>
    </r>
    <r>
      <rPr>
        <sz val="11"/>
        <rFont val="Calibri"/>
        <family val="2"/>
        <scheme val="minor"/>
      </rPr>
      <t xml:space="preserve">
(automatisch umgerechnet)</t>
    </r>
  </si>
  <si>
    <t>Pflegebedingte Aufwendungen, tägl.</t>
  </si>
  <si>
    <t>Ausbildungszuschlag, tägl.</t>
  </si>
  <si>
    <t>Wir berechnen an Ihre Pflegekasse, monatl.:</t>
  </si>
  <si>
    <t>Ihre Pflegekasse übernimmt bis zu:</t>
  </si>
  <si>
    <t>Entgelt für Unterkunft und Verpflegung, tägl.</t>
  </si>
  <si>
    <t>Unterkunft und Verpflegung, monatl.:</t>
  </si>
  <si>
    <t>Ihr Eigenanteil aus Pflegekassenleistung:</t>
  </si>
  <si>
    <t>zzgl. Eigenanteil aus Pflegekassenleistung (von oben übertragen):</t>
  </si>
  <si>
    <t>Gewünschte Besuchstage je Woche:</t>
  </si>
  <si>
    <t/>
  </si>
  <si>
    <t>ja</t>
  </si>
  <si>
    <t>abzgl. "zusätzl. Entlastungsleistung" (125 €)</t>
  </si>
  <si>
    <t>Ihr Eigenanteil aus Unterkunft und Verpfleg.</t>
  </si>
  <si>
    <t>Anzahl der Besuchstage je Monat:
(wie oben)</t>
  </si>
  <si>
    <t>Fahrkosten:</t>
  </si>
  <si>
    <t>Fahrtkosten, tägl.:</t>
  </si>
  <si>
    <t>Kostenvoranschlag für Ihren Besuch in der Tagespflege "am Silo" in Titz</t>
  </si>
  <si>
    <t>Kostenvoranschlag für Ihren Besuch in der Tagespflege Baaler Höhe in Hückelhoven</t>
  </si>
  <si>
    <t>Kostenvoranschlag für Ihren Besuch in der Tagespflege Bedburg in Bedburg</t>
  </si>
  <si>
    <t>Kostenvoranschlag für Ihren Besuch in der Jülicher Tagespflege in Jülich</t>
  </si>
  <si>
    <r>
      <rPr>
        <b/>
        <sz val="11"/>
        <rFont val="Calibri"/>
        <family val="2"/>
        <scheme val="minor"/>
      </rPr>
      <t>Erläuterung: Bitte füllen Sie nur die farblich hinterlegten Zellen aus</t>
    </r>
    <r>
      <rPr>
        <sz val="11"/>
        <rFont val="Calibri"/>
        <family val="2"/>
        <scheme val="minor"/>
      </rPr>
      <t>.</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Füllen Sie bitte zunächst die Zelle </t>
    </r>
    <r>
      <rPr>
        <b/>
        <sz val="11"/>
        <color theme="1"/>
        <rFont val="Calibri"/>
        <family val="2"/>
        <scheme val="minor"/>
      </rPr>
      <t>"Gewünschte Besuchstage je Woche"</t>
    </r>
    <r>
      <rPr>
        <sz val="11"/>
        <color theme="1"/>
        <rFont val="Calibri"/>
        <family val="2"/>
        <scheme val="minor"/>
      </rPr>
      <t xml:space="preserve"> aus:
Dazu bitte die Zahlen 1 bis 5 verwenden. Das Programm rechnet dann automatisch Ihre gewünschten Besuchstage je Woche auf die Anzahl der Besuchstage je Monat um.
</t>
    </r>
    <r>
      <rPr>
        <b/>
        <sz val="11"/>
        <color theme="1"/>
        <rFont val="Calibri"/>
        <family val="2"/>
        <scheme val="minor"/>
      </rPr>
      <t>2.</t>
    </r>
    <r>
      <rPr>
        <sz val="11"/>
        <color theme="1"/>
        <rFont val="Calibri"/>
        <family val="2"/>
        <scheme val="minor"/>
      </rPr>
      <t xml:space="preserve"> Füllen Sie bitte danach die Zelle </t>
    </r>
    <r>
      <rPr>
        <b/>
        <sz val="11"/>
        <color theme="1"/>
        <rFont val="Calibri"/>
        <family val="2"/>
        <scheme val="minor"/>
      </rPr>
      <t>"Fahrtkosten"</t>
    </r>
    <r>
      <rPr>
        <sz val="11"/>
        <color theme="1"/>
        <rFont val="Calibri"/>
        <family val="2"/>
        <scheme val="minor"/>
      </rPr>
      <t xml:space="preserve"> aus:
Dazu bitte "</t>
    </r>
    <r>
      <rPr>
        <b/>
        <sz val="11"/>
        <color theme="1"/>
        <rFont val="Calibri"/>
        <family val="2"/>
        <scheme val="minor"/>
      </rPr>
      <t>0</t>
    </r>
    <r>
      <rPr>
        <sz val="11"/>
        <color theme="1"/>
        <rFont val="Calibri"/>
        <family val="2"/>
        <scheme val="minor"/>
      </rPr>
      <t>" falls Sie keinen Fahrdienst wünschen. Ansonsten tragen Sie bitte "</t>
    </r>
    <r>
      <rPr>
        <b/>
        <sz val="11"/>
        <color theme="1"/>
        <rFont val="Calibri"/>
        <family val="2"/>
        <scheme val="minor"/>
      </rPr>
      <t>17</t>
    </r>
    <r>
      <rPr>
        <sz val="11"/>
        <color theme="1"/>
        <rFont val="Calibri"/>
        <family val="2"/>
        <scheme val="minor"/>
      </rPr>
      <t>" bei einer Entfernung von 0-8 km, "</t>
    </r>
    <r>
      <rPr>
        <b/>
        <sz val="11"/>
        <color theme="1"/>
        <rFont val="Calibri"/>
        <family val="2"/>
        <scheme val="minor"/>
      </rPr>
      <t>23</t>
    </r>
    <r>
      <rPr>
        <sz val="11"/>
        <color theme="1"/>
        <rFont val="Calibri"/>
        <family val="2"/>
        <scheme val="minor"/>
      </rPr>
      <t>" bei einer Entfernung von 9-14 km oder "</t>
    </r>
    <r>
      <rPr>
        <b/>
        <sz val="11"/>
        <color theme="1"/>
        <rFont val="Calibri"/>
        <family val="2"/>
        <scheme val="minor"/>
      </rPr>
      <t>28</t>
    </r>
    <r>
      <rPr>
        <sz val="11"/>
        <color theme="1"/>
        <rFont val="Calibri"/>
        <family val="2"/>
        <scheme val="minor"/>
      </rPr>
      <t xml:space="preserve">" bei einer Entfernung ab 15 km ein. Die Preise gelten immer für Hin- und Rückfahrt.
</t>
    </r>
    <r>
      <rPr>
        <b/>
        <sz val="11"/>
        <color theme="1"/>
        <rFont val="Calibri"/>
        <family val="2"/>
        <scheme val="minor"/>
      </rPr>
      <t>3.</t>
    </r>
    <r>
      <rPr>
        <sz val="11"/>
        <color theme="1"/>
        <rFont val="Calibri"/>
        <family val="2"/>
        <scheme val="minor"/>
      </rPr>
      <t xml:space="preserve"> Füllen Sie bitte zuletzt noch die Zeile </t>
    </r>
    <r>
      <rPr>
        <b/>
        <sz val="11"/>
        <color theme="1"/>
        <rFont val="Calibri"/>
        <family val="2"/>
        <scheme val="minor"/>
      </rPr>
      <t>"abzgl. zusätzl. Entlastungleistungen (125 €)"</t>
    </r>
    <r>
      <rPr>
        <sz val="11"/>
        <color theme="1"/>
        <rFont val="Calibri"/>
        <family val="2"/>
        <scheme val="minor"/>
      </rPr>
      <t xml:space="preserve"> aus:
Dazu tragen Sie bitte "</t>
    </r>
    <r>
      <rPr>
        <b/>
        <sz val="11"/>
        <color theme="1"/>
        <rFont val="Calibri"/>
        <family val="2"/>
        <scheme val="minor"/>
      </rPr>
      <t>ja</t>
    </r>
    <r>
      <rPr>
        <sz val="11"/>
        <color theme="1"/>
        <rFont val="Calibri"/>
        <family val="2"/>
        <scheme val="minor"/>
      </rPr>
      <t>" ein, wenn Sie wünschen, dass wir die zusätzlichen Entlastungsleistungen i.H. v. 125 € abrechnen dürfen oder Sie tragen "</t>
    </r>
    <r>
      <rPr>
        <b/>
        <sz val="11"/>
        <color theme="1"/>
        <rFont val="Calibri"/>
        <family val="2"/>
        <scheme val="minor"/>
      </rPr>
      <t>nein</t>
    </r>
    <r>
      <rPr>
        <sz val="11"/>
        <color theme="1"/>
        <rFont val="Calibri"/>
        <family val="2"/>
        <scheme val="minor"/>
      </rPr>
      <t>" ein, falls Sie den Betrag bereits anderweitig verwenden.
Dieser Rechner errechnet automatisch den für Sie gegebenenfalls entstehenden Eigenanteil. Neben der Leistung für Tagespflege von Ihrer Pflegekasse erhalten Sie immer das volle Pflegegeld ausgezahlt. Sollte Ihnen ein Eigenanteil aus Tagespflegeleistungen entstehen, so haben wird Ihnen Ihren Überschuss nach Auszahlung des Pflegegeldes am Ende der Tabelle angezeigt.</t>
    </r>
  </si>
  <si>
    <r>
      <rPr>
        <b/>
        <sz val="11"/>
        <rFont val="Calibri"/>
        <family val="2"/>
        <scheme val="minor"/>
      </rPr>
      <t>Erläuterung: Bitte füllen Sie nur die farblich hinterlegten Zellen aus</t>
    </r>
    <r>
      <rPr>
        <sz val="11"/>
        <rFont val="Calibri"/>
        <family val="2"/>
        <scheme val="minor"/>
      </rPr>
      <t>.</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Füllen Sie bitte zunächst die Zelle </t>
    </r>
    <r>
      <rPr>
        <b/>
        <sz val="11"/>
        <color theme="1"/>
        <rFont val="Calibri"/>
        <family val="2"/>
        <scheme val="minor"/>
      </rPr>
      <t>"Gewünschte Besuchstage je Woche"</t>
    </r>
    <r>
      <rPr>
        <sz val="11"/>
        <color theme="1"/>
        <rFont val="Calibri"/>
        <family val="2"/>
        <scheme val="minor"/>
      </rPr>
      <t xml:space="preserve"> aus:
Dazu bitte die Zahlen 1 bis 5 verwenden. Das Programm rechnet dann automatisch Ihre gewünschten Besuchstage je Woche auf die Anzahl der Besuchstage je Monat um.
</t>
    </r>
    <r>
      <rPr>
        <b/>
        <sz val="11"/>
        <color theme="1"/>
        <rFont val="Calibri"/>
        <family val="2"/>
        <scheme val="minor"/>
      </rPr>
      <t>2.</t>
    </r>
    <r>
      <rPr>
        <sz val="11"/>
        <color theme="1"/>
        <rFont val="Calibri"/>
        <family val="2"/>
        <scheme val="minor"/>
      </rPr>
      <t xml:space="preserve"> Füllen Sie bitte danach die Zelle </t>
    </r>
    <r>
      <rPr>
        <b/>
        <sz val="11"/>
        <color theme="1"/>
        <rFont val="Calibri"/>
        <family val="2"/>
        <scheme val="minor"/>
      </rPr>
      <t>"Fahrtkosten"</t>
    </r>
    <r>
      <rPr>
        <sz val="11"/>
        <color theme="1"/>
        <rFont val="Calibri"/>
        <family val="2"/>
        <scheme val="minor"/>
      </rPr>
      <t xml:space="preserve"> aus:
Dazu bitte "</t>
    </r>
    <r>
      <rPr>
        <b/>
        <sz val="11"/>
        <color theme="1"/>
        <rFont val="Calibri"/>
        <family val="2"/>
        <scheme val="minor"/>
      </rPr>
      <t>0</t>
    </r>
    <r>
      <rPr>
        <sz val="11"/>
        <color theme="1"/>
        <rFont val="Calibri"/>
        <family val="2"/>
        <scheme val="minor"/>
      </rPr>
      <t>" falls Sie keinen Fahrdienst wünschen. Ansonsten tragen Sie bitte "</t>
    </r>
    <r>
      <rPr>
        <b/>
        <sz val="11"/>
        <color theme="1"/>
        <rFont val="Calibri"/>
        <family val="2"/>
        <scheme val="minor"/>
      </rPr>
      <t>20</t>
    </r>
    <r>
      <rPr>
        <sz val="11"/>
        <color theme="1"/>
        <rFont val="Calibri"/>
        <family val="2"/>
        <scheme val="minor"/>
      </rPr>
      <t>" bei einer Entfernung von 0-8 km, "</t>
    </r>
    <r>
      <rPr>
        <b/>
        <sz val="11"/>
        <color theme="1"/>
        <rFont val="Calibri"/>
        <family val="2"/>
        <scheme val="minor"/>
      </rPr>
      <t>26</t>
    </r>
    <r>
      <rPr>
        <sz val="11"/>
        <color theme="1"/>
        <rFont val="Calibri"/>
        <family val="2"/>
        <scheme val="minor"/>
      </rPr>
      <t>" bei einer Entfernung von 9-14 km oder "</t>
    </r>
    <r>
      <rPr>
        <b/>
        <sz val="11"/>
        <color theme="1"/>
        <rFont val="Calibri"/>
        <family val="2"/>
        <scheme val="minor"/>
      </rPr>
      <t>32</t>
    </r>
    <r>
      <rPr>
        <sz val="11"/>
        <color theme="1"/>
        <rFont val="Calibri"/>
        <family val="2"/>
        <scheme val="minor"/>
      </rPr>
      <t xml:space="preserve">" bei einer Entfernung ab 15 km ein. Die Preise gelten immer für Hin- und Rückfahrt.
</t>
    </r>
    <r>
      <rPr>
        <b/>
        <sz val="11"/>
        <color theme="1"/>
        <rFont val="Calibri"/>
        <family val="2"/>
        <scheme val="minor"/>
      </rPr>
      <t>3.</t>
    </r>
    <r>
      <rPr>
        <sz val="11"/>
        <color theme="1"/>
        <rFont val="Calibri"/>
        <family val="2"/>
        <scheme val="minor"/>
      </rPr>
      <t xml:space="preserve"> Füllen Sie bitte zuletzt noch die Zeile </t>
    </r>
    <r>
      <rPr>
        <b/>
        <sz val="11"/>
        <color theme="1"/>
        <rFont val="Calibri"/>
        <family val="2"/>
        <scheme val="minor"/>
      </rPr>
      <t>"abzgl. zusätzl. Entlastungleistungen (125 €)"</t>
    </r>
    <r>
      <rPr>
        <sz val="11"/>
        <color theme="1"/>
        <rFont val="Calibri"/>
        <family val="2"/>
        <scheme val="minor"/>
      </rPr>
      <t xml:space="preserve"> aus:
Dazu tragen Sie bitte "</t>
    </r>
    <r>
      <rPr>
        <b/>
        <sz val="11"/>
        <color theme="1"/>
        <rFont val="Calibri"/>
        <family val="2"/>
        <scheme val="minor"/>
      </rPr>
      <t>ja</t>
    </r>
    <r>
      <rPr>
        <sz val="11"/>
        <color theme="1"/>
        <rFont val="Calibri"/>
        <family val="2"/>
        <scheme val="minor"/>
      </rPr>
      <t>" ein, wenn Sie wünschen, dass wir die zusätzlichen Entlastungsleistungen i.H. v. 125 € abrechnen dürfen oder Sie tragen "</t>
    </r>
    <r>
      <rPr>
        <b/>
        <sz val="11"/>
        <color theme="1"/>
        <rFont val="Calibri"/>
        <family val="2"/>
        <scheme val="minor"/>
      </rPr>
      <t>nein</t>
    </r>
    <r>
      <rPr>
        <sz val="11"/>
        <color theme="1"/>
        <rFont val="Calibri"/>
        <family val="2"/>
        <scheme val="minor"/>
      </rPr>
      <t>" ein, falls Sie den Betrag bereits anderweitig verwenden.
Dieser Rechner errechnet automatisch den für Sie gegebenenfalls entstehenden Eigenanteil. Neben der Leistung für Tagespflege von Ihrer Pflegekasse erhalten Sie immer das volle Pflegegeld ausgezahlt. Sollte Ihnen ein Eigenanteil aus Tagespflegeleistungen entstehen, so haben wird Ihnen Ihren Überschuss nach Auszahlung des Pflegegeldes am Ende der Tabelle angezeigt.</t>
    </r>
  </si>
  <si>
    <r>
      <rPr>
        <b/>
        <sz val="11"/>
        <rFont val="Calibri"/>
        <family val="2"/>
        <scheme val="minor"/>
      </rPr>
      <t>Erläuterung: Bitte füllen Sie nur die farblich hinterlegten Zellen aus</t>
    </r>
    <r>
      <rPr>
        <sz val="11"/>
        <rFont val="Calibri"/>
        <family val="2"/>
        <scheme val="minor"/>
      </rPr>
      <t>.</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Füllen Sie bitte zunächst die Zelle </t>
    </r>
    <r>
      <rPr>
        <b/>
        <sz val="11"/>
        <color theme="1"/>
        <rFont val="Calibri"/>
        <family val="2"/>
        <scheme val="minor"/>
      </rPr>
      <t>"Gewünschte Besuchstage je Woche"</t>
    </r>
    <r>
      <rPr>
        <sz val="11"/>
        <color theme="1"/>
        <rFont val="Calibri"/>
        <family val="2"/>
        <scheme val="minor"/>
      </rPr>
      <t xml:space="preserve"> aus:
Dazu bitte die Zahlen 1 bis 5 verwenden. Das Programm rechnet dann automatisch Ihre gewünschten Besuchstage je Woche auf die Anzahl der Besuchstage je Monat um.
</t>
    </r>
    <r>
      <rPr>
        <b/>
        <sz val="11"/>
        <color theme="1"/>
        <rFont val="Calibri"/>
        <family val="2"/>
        <scheme val="minor"/>
      </rPr>
      <t>2.</t>
    </r>
    <r>
      <rPr>
        <sz val="11"/>
        <color theme="1"/>
        <rFont val="Calibri"/>
        <family val="2"/>
        <scheme val="minor"/>
      </rPr>
      <t xml:space="preserve"> Füllen Sie bitte danach die Zelle </t>
    </r>
    <r>
      <rPr>
        <b/>
        <sz val="11"/>
        <color theme="1"/>
        <rFont val="Calibri"/>
        <family val="2"/>
        <scheme val="minor"/>
      </rPr>
      <t>"Fahrtkosten"</t>
    </r>
    <r>
      <rPr>
        <sz val="11"/>
        <color theme="1"/>
        <rFont val="Calibri"/>
        <family val="2"/>
        <scheme val="minor"/>
      </rPr>
      <t xml:space="preserve"> aus:
Dazu bitte "</t>
    </r>
    <r>
      <rPr>
        <b/>
        <sz val="11"/>
        <color theme="1"/>
        <rFont val="Calibri"/>
        <family val="2"/>
        <scheme val="minor"/>
      </rPr>
      <t>0</t>
    </r>
    <r>
      <rPr>
        <sz val="11"/>
        <color theme="1"/>
        <rFont val="Calibri"/>
        <family val="2"/>
        <scheme val="minor"/>
      </rPr>
      <t>" falls Sie keinen Fahrdienst wünschen. Ansonsten tragen Sie bitte "</t>
    </r>
    <r>
      <rPr>
        <b/>
        <sz val="11"/>
        <color theme="1"/>
        <rFont val="Calibri"/>
        <family val="2"/>
        <scheme val="minor"/>
      </rPr>
      <t>20</t>
    </r>
    <r>
      <rPr>
        <sz val="11"/>
        <color theme="1"/>
        <rFont val="Calibri"/>
        <family val="2"/>
        <scheme val="minor"/>
      </rPr>
      <t>" bei einer Entfernung von 0-8 KM, "</t>
    </r>
    <r>
      <rPr>
        <b/>
        <sz val="11"/>
        <color theme="1"/>
        <rFont val="Calibri"/>
        <family val="2"/>
        <scheme val="minor"/>
      </rPr>
      <t>30</t>
    </r>
    <r>
      <rPr>
        <sz val="11"/>
        <color theme="1"/>
        <rFont val="Calibri"/>
        <family val="2"/>
        <scheme val="minor"/>
      </rPr>
      <t>" bei einer Entfernung von 9-15 KM oder "</t>
    </r>
    <r>
      <rPr>
        <b/>
        <sz val="11"/>
        <color theme="1"/>
        <rFont val="Calibri"/>
        <family val="2"/>
        <scheme val="minor"/>
      </rPr>
      <t>40</t>
    </r>
    <r>
      <rPr>
        <sz val="11"/>
        <color theme="1"/>
        <rFont val="Calibri"/>
        <family val="2"/>
        <scheme val="minor"/>
      </rPr>
      <t xml:space="preserve">" bei einer Entfernung ab 16 KM ein. Die Preise gelten immer für Hin- </t>
    </r>
    <r>
      <rPr>
        <b/>
        <sz val="11"/>
        <color theme="1"/>
        <rFont val="Calibri"/>
        <family val="2"/>
        <scheme val="minor"/>
      </rPr>
      <t>und</t>
    </r>
    <r>
      <rPr>
        <sz val="11"/>
        <color theme="1"/>
        <rFont val="Calibri"/>
        <family val="2"/>
        <scheme val="minor"/>
      </rPr>
      <t xml:space="preserve"> Rückfahrt.
</t>
    </r>
    <r>
      <rPr>
        <b/>
        <sz val="11"/>
        <color theme="1"/>
        <rFont val="Calibri"/>
        <family val="2"/>
        <scheme val="minor"/>
      </rPr>
      <t>3.</t>
    </r>
    <r>
      <rPr>
        <sz val="11"/>
        <color theme="1"/>
        <rFont val="Calibri"/>
        <family val="2"/>
        <scheme val="minor"/>
      </rPr>
      <t xml:space="preserve"> Füllen Sie bitte zuletzt noch die Zeile </t>
    </r>
    <r>
      <rPr>
        <b/>
        <sz val="11"/>
        <color theme="1"/>
        <rFont val="Calibri"/>
        <family val="2"/>
        <scheme val="minor"/>
      </rPr>
      <t>"abzgl. zusätzl. Entlastungleistungen (125 €)"</t>
    </r>
    <r>
      <rPr>
        <sz val="11"/>
        <color theme="1"/>
        <rFont val="Calibri"/>
        <family val="2"/>
        <scheme val="minor"/>
      </rPr>
      <t xml:space="preserve"> aus:
Dazu tragen Sie bitte "</t>
    </r>
    <r>
      <rPr>
        <b/>
        <sz val="11"/>
        <color theme="1"/>
        <rFont val="Calibri"/>
        <family val="2"/>
        <scheme val="minor"/>
      </rPr>
      <t>ja</t>
    </r>
    <r>
      <rPr>
        <sz val="11"/>
        <color theme="1"/>
        <rFont val="Calibri"/>
        <family val="2"/>
        <scheme val="minor"/>
      </rPr>
      <t>" ein, wenn Sie wünschen, dass wir die zusätzlichen Entlastungsleistungen i.H. v. 125 € abrechnen dürfen oder Sie tragen "</t>
    </r>
    <r>
      <rPr>
        <b/>
        <sz val="11"/>
        <color theme="1"/>
        <rFont val="Calibri"/>
        <family val="2"/>
        <scheme val="minor"/>
      </rPr>
      <t>nein</t>
    </r>
    <r>
      <rPr>
        <sz val="11"/>
        <color theme="1"/>
        <rFont val="Calibri"/>
        <family val="2"/>
        <scheme val="minor"/>
      </rPr>
      <t>" ein, falls Sie den Betrag bereits anderweitig verwenden.
Dieser Rechner errechnet automatisch den für Sie gegebenenfalls entstehenden Eigenanteil. Neben der Leistung für Tagespflege von Ihrer Pflegekasse erhalten Sie immer das volle Pflegegeld ausgezahlt. Sollte Ihnen ein Eigenanteil aus Tagespflegeleistungen entstehen, so haben wird Ihnen Ihren Überschuss nach Auszahlung des Pflegegeldes am Ende der Tabelle angezeigt.</t>
    </r>
  </si>
  <si>
    <r>
      <rPr>
        <b/>
        <sz val="11"/>
        <rFont val="Calibri"/>
        <family val="2"/>
        <scheme val="minor"/>
      </rPr>
      <t>Erläuterung: Bitte füllen Sie nur die farblich hinterlegten Zellen aus</t>
    </r>
    <r>
      <rPr>
        <sz val="11"/>
        <rFont val="Calibri"/>
        <family val="2"/>
        <scheme val="minor"/>
      </rPr>
      <t>.</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Füllen Sie bitte zunächst die Zelle </t>
    </r>
    <r>
      <rPr>
        <b/>
        <sz val="11"/>
        <color theme="1"/>
        <rFont val="Calibri"/>
        <family val="2"/>
        <scheme val="minor"/>
      </rPr>
      <t>"Gewünschte Besuchstage je Woche"</t>
    </r>
    <r>
      <rPr>
        <sz val="11"/>
        <color theme="1"/>
        <rFont val="Calibri"/>
        <family val="2"/>
        <scheme val="minor"/>
      </rPr>
      <t xml:space="preserve"> aus:
Dazu bitte die Zahlen 1 bis 5 verwenden. Das Programm rechnet dann automatisch Ihre gewünschten Besuchstage je Woche auf die Anzahl der Besuchstage je Monat um.
</t>
    </r>
    <r>
      <rPr>
        <b/>
        <sz val="11"/>
        <color theme="1"/>
        <rFont val="Calibri"/>
        <family val="2"/>
        <scheme val="minor"/>
      </rPr>
      <t>2.</t>
    </r>
    <r>
      <rPr>
        <sz val="11"/>
        <color theme="1"/>
        <rFont val="Calibri"/>
        <family val="2"/>
        <scheme val="minor"/>
      </rPr>
      <t xml:space="preserve"> Füllen Sie bitte danach die Zelle </t>
    </r>
    <r>
      <rPr>
        <b/>
        <sz val="11"/>
        <color theme="1"/>
        <rFont val="Calibri"/>
        <family val="2"/>
        <scheme val="minor"/>
      </rPr>
      <t>"Fahrtkosten"</t>
    </r>
    <r>
      <rPr>
        <sz val="11"/>
        <color theme="1"/>
        <rFont val="Calibri"/>
        <family val="2"/>
        <scheme val="minor"/>
      </rPr>
      <t xml:space="preserve"> aus:
Dazu bitte "</t>
    </r>
    <r>
      <rPr>
        <b/>
        <sz val="11"/>
        <color theme="1"/>
        <rFont val="Calibri"/>
        <family val="2"/>
        <scheme val="minor"/>
      </rPr>
      <t>0</t>
    </r>
    <r>
      <rPr>
        <sz val="11"/>
        <color theme="1"/>
        <rFont val="Calibri"/>
        <family val="2"/>
        <scheme val="minor"/>
      </rPr>
      <t>" falls Sie keinen Fahrdienst wünschen. Ansonsten tragen Sie bitte "</t>
    </r>
    <r>
      <rPr>
        <b/>
        <sz val="11"/>
        <color theme="1"/>
        <rFont val="Calibri"/>
        <family val="2"/>
        <scheme val="minor"/>
      </rPr>
      <t>20</t>
    </r>
    <r>
      <rPr>
        <sz val="11"/>
        <color theme="1"/>
        <rFont val="Calibri"/>
        <family val="2"/>
        <scheme val="minor"/>
      </rPr>
      <t>" bei einer Entfernung von 0-8 km, "</t>
    </r>
    <r>
      <rPr>
        <b/>
        <sz val="11"/>
        <color theme="1"/>
        <rFont val="Calibri"/>
        <family val="2"/>
        <scheme val="minor"/>
      </rPr>
      <t>30</t>
    </r>
    <r>
      <rPr>
        <sz val="11"/>
        <color theme="1"/>
        <rFont val="Calibri"/>
        <family val="2"/>
        <scheme val="minor"/>
      </rPr>
      <t>" bei einer Entfernung von 9-15 km oder "</t>
    </r>
    <r>
      <rPr>
        <b/>
        <sz val="11"/>
        <color theme="1"/>
        <rFont val="Calibri"/>
        <family val="2"/>
        <scheme val="minor"/>
      </rPr>
      <t>40</t>
    </r>
    <r>
      <rPr>
        <sz val="11"/>
        <color theme="1"/>
        <rFont val="Calibri"/>
        <family val="2"/>
        <scheme val="minor"/>
      </rPr>
      <t xml:space="preserve">" bei einer Entfernung ab 16 km ein. Die Preise gelten immer für Hin- und Rückfahrt.
</t>
    </r>
    <r>
      <rPr>
        <b/>
        <sz val="11"/>
        <color theme="1"/>
        <rFont val="Calibri"/>
        <family val="2"/>
        <scheme val="minor"/>
      </rPr>
      <t>3.</t>
    </r>
    <r>
      <rPr>
        <sz val="11"/>
        <color theme="1"/>
        <rFont val="Calibri"/>
        <family val="2"/>
        <scheme val="minor"/>
      </rPr>
      <t xml:space="preserve"> Füllen Sie bitte zuletzt noch die Zeile </t>
    </r>
    <r>
      <rPr>
        <b/>
        <sz val="11"/>
        <color theme="1"/>
        <rFont val="Calibri"/>
        <family val="2"/>
        <scheme val="minor"/>
      </rPr>
      <t>"abzgl. zusätzl. Entlastungleistungen (125 €)"</t>
    </r>
    <r>
      <rPr>
        <sz val="11"/>
        <color theme="1"/>
        <rFont val="Calibri"/>
        <family val="2"/>
        <scheme val="minor"/>
      </rPr>
      <t xml:space="preserve"> aus:
Dazu tragen Sie bitte "</t>
    </r>
    <r>
      <rPr>
        <b/>
        <sz val="11"/>
        <color theme="1"/>
        <rFont val="Calibri"/>
        <family val="2"/>
        <scheme val="minor"/>
      </rPr>
      <t>ja</t>
    </r>
    <r>
      <rPr>
        <sz val="11"/>
        <color theme="1"/>
        <rFont val="Calibri"/>
        <family val="2"/>
        <scheme val="minor"/>
      </rPr>
      <t>" ein, wenn Sie wünschen, dass wir die zusätzlichen Entlastungsleistungen i.H. v. 125 € abrechnen dürfen oder Sie tragen "</t>
    </r>
    <r>
      <rPr>
        <b/>
        <sz val="11"/>
        <color theme="1"/>
        <rFont val="Calibri"/>
        <family val="2"/>
        <scheme val="minor"/>
      </rPr>
      <t>nein</t>
    </r>
    <r>
      <rPr>
        <sz val="11"/>
        <color theme="1"/>
        <rFont val="Calibri"/>
        <family val="2"/>
        <scheme val="minor"/>
      </rPr>
      <t>" ein, falls Sie den Betrag bereits anderweitig verwenden.
Dieser Rechner errechnet automatisch den für Sie gegebenenfalls entstehenden Eigenanteil. Neben der Leistung für Tagespflege von Ihrer Pflegekasse erhalten Sie immer das volle Pflegegeld ausgezahlt. Sollte Ihnen ein Eigenanteil aus Tagespflegeleistungen entstehen, so haben wird Ihnen Ihren Überschuss nach Auszahlung des Pflegegeldes am Ende der Tabelle angezeigt.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</si>
</sst>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_ ;\-#,##0\ "/>
    <numFmt numFmtId="165" formatCode="#,##0.00\ &quot;€&quot;"/>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sz val="11"/>
      <name val="Calibri"/>
      <family val="2"/>
      <scheme val="minor"/>
    </font>
    <font>
      <sz val="11"/>
      <color theme="0"/>
      <name val="Calibri"/>
      <family val="2"/>
      <scheme val="minor"/>
    </font>
    <font>
      <u/>
      <sz val="11"/>
      <color theme="1"/>
      <name val="Calibri"/>
      <family val="2"/>
      <scheme val="minor"/>
    </font>
    <font>
      <b/>
      <u/>
      <sz val="11"/>
      <color theme="1"/>
      <name val="Calibri"/>
      <family val="2"/>
      <scheme val="minor"/>
    </font>
  </fonts>
  <fills count="7">
    <fill>
      <patternFill patternType="none"/>
    </fill>
    <fill>
      <patternFill patternType="gray125"/>
    </fill>
    <fill>
      <patternFill patternType="solid">
        <fgColor rgb="FF92D050"/>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64">
    <xf numFmtId="0" fontId="0" fillId="0" borderId="0" xfId="0"/>
    <xf numFmtId="44" fontId="0" fillId="0" borderId="0" xfId="1" applyFont="1" applyAlignment="1" applyProtection="1">
      <alignment horizontal="center" vertical="center"/>
    </xf>
    <xf numFmtId="0" fontId="2" fillId="0" borderId="4" xfId="0" applyFont="1" applyBorder="1" applyAlignment="1">
      <alignment vertical="center"/>
    </xf>
    <xf numFmtId="44" fontId="2" fillId="0" borderId="4" xfId="1" applyFont="1" applyBorder="1" applyAlignment="1" applyProtection="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xf>
    <xf numFmtId="0" fontId="0" fillId="0" borderId="4" xfId="0" applyBorder="1" applyAlignment="1">
      <alignment vertical="center"/>
    </xf>
    <xf numFmtId="0" fontId="0" fillId="0" borderId="4" xfId="0" applyBorder="1" applyAlignment="1">
      <alignment horizontal="center" vertical="center"/>
    </xf>
    <xf numFmtId="0" fontId="0" fillId="0" borderId="4" xfId="0" applyBorder="1" applyAlignment="1">
      <alignment vertical="center" wrapText="1"/>
    </xf>
    <xf numFmtId="0" fontId="0" fillId="0" borderId="0" xfId="0" applyAlignment="1">
      <alignment vertical="center"/>
    </xf>
    <xf numFmtId="0" fontId="4" fillId="2" borderId="4" xfId="0" applyFont="1" applyFill="1" applyBorder="1" applyAlignment="1">
      <alignment vertical="center"/>
    </xf>
    <xf numFmtId="44" fontId="4" fillId="2" borderId="4" xfId="1" applyFont="1" applyFill="1" applyBorder="1" applyAlignment="1" applyProtection="1">
      <alignment horizontal="center" vertical="center"/>
    </xf>
    <xf numFmtId="44" fontId="0" fillId="0" borderId="4" xfId="1" applyFont="1" applyBorder="1" applyAlignment="1" applyProtection="1">
      <alignment horizontal="center" vertical="center"/>
    </xf>
    <xf numFmtId="0" fontId="5" fillId="0" borderId="1"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0" fillId="0" borderId="1" xfId="0" applyBorder="1" applyAlignment="1">
      <alignment vertical="center"/>
    </xf>
    <xf numFmtId="165" fontId="0" fillId="0" borderId="4" xfId="1" applyNumberFormat="1" applyFont="1" applyBorder="1" applyAlignment="1" applyProtection="1">
      <alignment horizontal="center" vertical="center"/>
    </xf>
    <xf numFmtId="0" fontId="0" fillId="0" borderId="0" xfId="0" quotePrefix="1"/>
    <xf numFmtId="165" fontId="0" fillId="0" borderId="2" xfId="1" applyNumberFormat="1" applyFont="1" applyBorder="1" applyAlignment="1" applyProtection="1">
      <alignment horizontal="center" vertical="center"/>
    </xf>
    <xf numFmtId="165" fontId="0" fillId="0" borderId="2" xfId="1" applyNumberFormat="1" applyFont="1" applyBorder="1" applyAlignment="1" applyProtection="1">
      <alignment vertical="center"/>
    </xf>
    <xf numFmtId="0" fontId="0" fillId="0" borderId="1" xfId="0" applyBorder="1" applyAlignment="1">
      <alignment vertical="center" wrapText="1"/>
    </xf>
    <xf numFmtId="44" fontId="0" fillId="0" borderId="5" xfId="1" applyFont="1" applyBorder="1" applyAlignment="1" applyProtection="1">
      <alignment horizontal="center" vertical="center"/>
    </xf>
    <xf numFmtId="0" fontId="8" fillId="0" borderId="4" xfId="0" applyFont="1" applyBorder="1" applyAlignment="1">
      <alignment vertical="center"/>
    </xf>
    <xf numFmtId="165" fontId="7" fillId="0" borderId="4" xfId="1" applyNumberFormat="1" applyFont="1" applyBorder="1" applyAlignment="1" applyProtection="1">
      <alignment horizontal="center" vertical="center"/>
    </xf>
    <xf numFmtId="44" fontId="0" fillId="0" borderId="4" xfId="1" quotePrefix="1" applyFont="1" applyBorder="1" applyAlignment="1" applyProtection="1">
      <alignment horizontal="center" vertical="center"/>
    </xf>
    <xf numFmtId="165" fontId="6" fillId="0" borderId="3" xfId="1" applyNumberFormat="1" applyFont="1" applyBorder="1" applyAlignment="1" applyProtection="1">
      <alignment vertical="center"/>
    </xf>
    <xf numFmtId="0" fontId="2" fillId="0" borderId="4" xfId="0" applyFont="1" applyBorder="1" applyAlignment="1">
      <alignment horizontal="left" vertical="center"/>
    </xf>
    <xf numFmtId="0" fontId="0" fillId="0" borderId="1" xfId="0" applyBorder="1"/>
    <xf numFmtId="0" fontId="2" fillId="5" borderId="4" xfId="0" applyFont="1" applyFill="1" applyBorder="1" applyAlignment="1" applyProtection="1">
      <alignment horizontal="center" vertical="center"/>
      <protection locked="0"/>
    </xf>
    <xf numFmtId="0" fontId="2" fillId="5" borderId="4" xfId="1" applyNumberFormat="1" applyFont="1" applyFill="1" applyBorder="1" applyAlignment="1" applyProtection="1">
      <alignment horizontal="center" vertical="center"/>
      <protection locked="0"/>
    </xf>
    <xf numFmtId="0" fontId="2" fillId="6" borderId="4" xfId="0" applyFont="1" applyFill="1" applyBorder="1" applyAlignment="1" applyProtection="1">
      <alignment horizontal="center" vertical="center"/>
      <protection locked="0"/>
    </xf>
    <xf numFmtId="0" fontId="2" fillId="6" borderId="4" xfId="1" applyNumberFormat="1"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4" xfId="1" applyNumberFormat="1"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2" fillId="4" borderId="4" xfId="1" applyNumberFormat="1" applyFont="1" applyFill="1" applyBorder="1" applyAlignment="1" applyProtection="1">
      <alignment horizontal="center" vertical="center"/>
      <protection locked="0"/>
    </xf>
    <xf numFmtId="0" fontId="3" fillId="0" borderId="0" xfId="0" applyFont="1" applyAlignment="1">
      <alignment horizontal="center" vertical="center"/>
    </xf>
    <xf numFmtId="0" fontId="2" fillId="0" borderId="0" xfId="0" applyFont="1" applyAlignment="1">
      <alignment horizontal="center" vertical="center" wrapText="1"/>
    </xf>
    <xf numFmtId="49" fontId="0" fillId="0" borderId="4" xfId="0" applyNumberFormat="1" applyBorder="1" applyAlignment="1">
      <alignment horizontal="left" vertical="center" wrapText="1"/>
    </xf>
    <xf numFmtId="165" fontId="4" fillId="0" borderId="1" xfId="1" applyNumberFormat="1" applyFont="1" applyFill="1" applyBorder="1" applyAlignment="1" applyProtection="1">
      <alignment horizontal="center" vertical="center"/>
    </xf>
    <xf numFmtId="165" fontId="4" fillId="0" borderId="2" xfId="1" applyNumberFormat="1" applyFont="1" applyFill="1" applyBorder="1" applyAlignment="1" applyProtection="1">
      <alignment horizontal="center" vertical="center"/>
    </xf>
    <xf numFmtId="165" fontId="4" fillId="0" borderId="3" xfId="1" applyNumberFormat="1" applyFont="1" applyFill="1" applyBorder="1" applyAlignment="1" applyProtection="1">
      <alignment horizontal="center" vertical="center"/>
    </xf>
    <xf numFmtId="164" fontId="4" fillId="0" borderId="1" xfId="1" applyNumberFormat="1" applyFont="1" applyFill="1" applyBorder="1" applyAlignment="1" applyProtection="1">
      <alignment horizontal="center" vertical="center"/>
    </xf>
    <xf numFmtId="164" fontId="4" fillId="0" borderId="2" xfId="1" applyNumberFormat="1" applyFont="1" applyFill="1" applyBorder="1" applyAlignment="1" applyProtection="1">
      <alignment horizontal="center" vertical="center"/>
    </xf>
    <xf numFmtId="164" fontId="4" fillId="0" borderId="3" xfId="1" applyNumberFormat="1" applyFont="1" applyFill="1" applyBorder="1" applyAlignment="1" applyProtection="1">
      <alignment horizontal="center" vertical="center"/>
    </xf>
    <xf numFmtId="165" fontId="0" fillId="0" borderId="1" xfId="1" applyNumberFormat="1" applyFont="1" applyBorder="1" applyAlignment="1" applyProtection="1">
      <alignment horizontal="center" vertical="center"/>
    </xf>
    <xf numFmtId="165" fontId="0" fillId="0" borderId="2" xfId="1" applyNumberFormat="1" applyFont="1" applyBorder="1" applyAlignment="1" applyProtection="1">
      <alignment horizontal="center" vertical="center"/>
    </xf>
    <xf numFmtId="165" fontId="0" fillId="0" borderId="3" xfId="1" applyNumberFormat="1" applyFont="1" applyBorder="1" applyAlignment="1" applyProtection="1">
      <alignment horizontal="center" vertical="center"/>
    </xf>
    <xf numFmtId="164" fontId="2" fillId="0" borderId="5" xfId="1" applyNumberFormat="1" applyFont="1" applyBorder="1" applyAlignment="1" applyProtection="1">
      <alignment horizontal="center" vertical="center"/>
    </xf>
    <xf numFmtId="0" fontId="2" fillId="0" borderId="5" xfId="1" applyNumberFormat="1" applyFont="1" applyBorder="1" applyAlignment="1" applyProtection="1">
      <alignment horizontal="center" vertical="center"/>
    </xf>
    <xf numFmtId="165" fontId="0" fillId="6" borderId="6" xfId="1" applyNumberFormat="1" applyFont="1" applyFill="1" applyBorder="1" applyAlignment="1" applyProtection="1">
      <alignment horizontal="center" vertical="center"/>
      <protection locked="0"/>
    </xf>
    <xf numFmtId="165" fontId="0" fillId="6" borderId="7" xfId="1" applyNumberFormat="1" applyFont="1" applyFill="1" applyBorder="1" applyAlignment="1" applyProtection="1">
      <alignment horizontal="center" vertical="center"/>
      <protection locked="0"/>
    </xf>
    <xf numFmtId="165" fontId="0" fillId="6" borderId="8" xfId="1" applyNumberFormat="1" applyFont="1" applyFill="1" applyBorder="1" applyAlignment="1" applyProtection="1">
      <alignment horizontal="center" vertical="center"/>
      <protection locked="0"/>
    </xf>
    <xf numFmtId="165" fontId="0" fillId="3" borderId="6" xfId="1" applyNumberFormat="1" applyFont="1" applyFill="1" applyBorder="1" applyAlignment="1" applyProtection="1">
      <alignment horizontal="center" vertical="center"/>
      <protection locked="0"/>
    </xf>
    <xf numFmtId="165" fontId="0" fillId="3" borderId="7" xfId="1" applyNumberFormat="1" applyFont="1" applyFill="1" applyBorder="1" applyAlignment="1" applyProtection="1">
      <alignment horizontal="center" vertical="center"/>
      <protection locked="0"/>
    </xf>
    <xf numFmtId="165" fontId="0" fillId="3" borderId="8" xfId="1" applyNumberFormat="1" applyFont="1" applyFill="1" applyBorder="1" applyAlignment="1" applyProtection="1">
      <alignment horizontal="center" vertical="center"/>
      <protection locked="0"/>
    </xf>
    <xf numFmtId="165" fontId="0" fillId="4" borderId="6" xfId="1" applyNumberFormat="1" applyFont="1" applyFill="1" applyBorder="1" applyAlignment="1" applyProtection="1">
      <alignment horizontal="center" vertical="center"/>
      <protection locked="0"/>
    </xf>
    <xf numFmtId="165" fontId="0" fillId="4" borderId="7" xfId="1" applyNumberFormat="1" applyFont="1" applyFill="1" applyBorder="1" applyAlignment="1" applyProtection="1">
      <alignment horizontal="center" vertical="center"/>
      <protection locked="0"/>
    </xf>
    <xf numFmtId="165" fontId="0" fillId="4" borderId="8" xfId="1" applyNumberFormat="1" applyFont="1" applyFill="1" applyBorder="1" applyAlignment="1" applyProtection="1">
      <alignment horizontal="center" vertical="center"/>
      <protection locked="0"/>
    </xf>
    <xf numFmtId="165" fontId="0" fillId="5" borderId="6" xfId="1" applyNumberFormat="1" applyFont="1" applyFill="1" applyBorder="1" applyAlignment="1" applyProtection="1">
      <alignment horizontal="center" vertical="center"/>
      <protection locked="0"/>
    </xf>
    <xf numFmtId="165" fontId="0" fillId="5" borderId="7" xfId="1" applyNumberFormat="1" applyFont="1" applyFill="1" applyBorder="1" applyAlignment="1" applyProtection="1">
      <alignment horizontal="center" vertical="center"/>
      <protection locked="0"/>
    </xf>
    <xf numFmtId="165" fontId="0" fillId="5" borderId="8" xfId="1" applyNumberFormat="1" applyFont="1" applyFill="1" applyBorder="1" applyAlignment="1" applyProtection="1">
      <alignment horizontal="center" vertical="center"/>
      <protection locked="0"/>
    </xf>
  </cellXfs>
  <cellStyles count="2">
    <cellStyle name="Standard" xfId="0" builtinId="0"/>
    <cellStyle name="Währung" xfId="1" builtinId="4"/>
  </cellStyles>
  <dxfs count="0"/>
  <tableStyles count="0" defaultTableStyle="TableStyleMedium9" defaultPivotStyle="PivotStyleLight16"/>
  <colors>
    <mruColors>
      <color rgb="FFB0413E"/>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O27"/>
  <sheetViews>
    <sheetView tabSelected="1" zoomScaleNormal="100" workbookViewId="0">
      <selection activeCell="B5" sqref="B5"/>
    </sheetView>
  </sheetViews>
  <sheetFormatPr baseColWidth="10" defaultRowHeight="15" x14ac:dyDescent="0.25"/>
  <cols>
    <col min="1" max="1" width="41.28515625" bestFit="1" customWidth="1"/>
    <col min="2" max="6" width="11.7109375" customWidth="1"/>
  </cols>
  <sheetData>
    <row r="1" spans="1:15" x14ac:dyDescent="0.25">
      <c r="A1" s="39" t="s">
        <v>22</v>
      </c>
      <c r="B1" s="39"/>
      <c r="C1" s="39"/>
      <c r="D1" s="39"/>
      <c r="E1" s="39"/>
      <c r="F1" s="39"/>
    </row>
    <row r="2" spans="1:15" ht="4.5" customHeight="1" x14ac:dyDescent="0.25">
      <c r="B2" s="6"/>
      <c r="C2" s="6"/>
      <c r="D2" s="6"/>
      <c r="E2" s="6"/>
      <c r="F2" s="6"/>
    </row>
    <row r="3" spans="1:15" ht="306" customHeight="1" x14ac:dyDescent="0.25">
      <c r="A3" s="40" t="s">
        <v>28</v>
      </c>
      <c r="B3" s="40"/>
      <c r="C3" s="40"/>
      <c r="D3" s="40"/>
      <c r="E3" s="40"/>
      <c r="F3" s="40"/>
    </row>
    <row r="5" spans="1:15" ht="19.5" customHeight="1" x14ac:dyDescent="0.25">
      <c r="A5" s="28" t="s">
        <v>14</v>
      </c>
      <c r="B5" s="32">
        <v>1</v>
      </c>
      <c r="C5" s="10"/>
      <c r="D5" s="7" t="s">
        <v>20</v>
      </c>
      <c r="E5" s="33">
        <v>20</v>
      </c>
      <c r="F5" s="10"/>
    </row>
    <row r="6" spans="1:15" x14ac:dyDescent="0.25">
      <c r="A6" s="5"/>
    </row>
    <row r="7" spans="1:15" ht="19.5" customHeight="1" x14ac:dyDescent="0.25">
      <c r="A7" s="7" t="s">
        <v>4</v>
      </c>
      <c r="B7" s="8">
        <v>1</v>
      </c>
      <c r="C7" s="8">
        <v>2</v>
      </c>
      <c r="D7" s="8">
        <v>3</v>
      </c>
      <c r="E7" s="8">
        <v>4</v>
      </c>
      <c r="F7" s="8">
        <v>5</v>
      </c>
    </row>
    <row r="8" spans="1:15" ht="19.5" customHeight="1" x14ac:dyDescent="0.25">
      <c r="A8" s="7" t="s">
        <v>6</v>
      </c>
      <c r="B8" s="18">
        <v>75.88</v>
      </c>
      <c r="C8" s="18">
        <v>79.87</v>
      </c>
      <c r="D8" s="18">
        <v>83.86</v>
      </c>
      <c r="E8" s="18">
        <v>87.86</v>
      </c>
      <c r="F8" s="18">
        <v>91.85</v>
      </c>
    </row>
    <row r="9" spans="1:15" ht="19.5" customHeight="1" x14ac:dyDescent="0.25">
      <c r="A9" s="7" t="s">
        <v>7</v>
      </c>
      <c r="B9" s="18">
        <v>5.99</v>
      </c>
      <c r="C9" s="18">
        <v>5.99</v>
      </c>
      <c r="D9" s="18">
        <v>5.99</v>
      </c>
      <c r="E9" s="18">
        <v>5.99</v>
      </c>
      <c r="F9" s="18">
        <v>5.99</v>
      </c>
    </row>
    <row r="10" spans="1:15" ht="19.5" customHeight="1" x14ac:dyDescent="0.25">
      <c r="A10" s="14" t="s">
        <v>21</v>
      </c>
      <c r="B10" s="41">
        <f>E5</f>
        <v>20</v>
      </c>
      <c r="C10" s="42"/>
      <c r="D10" s="42"/>
      <c r="E10" s="42"/>
      <c r="F10" s="43"/>
    </row>
    <row r="11" spans="1:15" ht="32.25" customHeight="1" x14ac:dyDescent="0.25">
      <c r="A11" s="16" t="s">
        <v>5</v>
      </c>
      <c r="B11" s="44">
        <f>IF(B5=1,4,IF(B5=2,8,IF(B5=3,12,IF(B5=4,16,IF(B5=5,20)))))</f>
        <v>4</v>
      </c>
      <c r="C11" s="45"/>
      <c r="D11" s="45"/>
      <c r="E11" s="45"/>
      <c r="F11" s="46"/>
      <c r="I11" s="5"/>
      <c r="J11" s="5"/>
      <c r="K11" s="5"/>
      <c r="L11" s="5"/>
      <c r="M11" s="5"/>
      <c r="N11" s="5"/>
      <c r="O11" s="5"/>
    </row>
    <row r="12" spans="1:15" ht="19.5" customHeight="1" x14ac:dyDescent="0.25">
      <c r="A12" s="9" t="s">
        <v>8</v>
      </c>
      <c r="B12" s="13">
        <f>(B8+B9+$B$10)*$B$11</f>
        <v>407.47999999999996</v>
      </c>
      <c r="C12" s="13">
        <f>(C8+C9+$B$10)*$B$11</f>
        <v>423.44</v>
      </c>
      <c r="D12" s="13">
        <f>(D8+D9+$B$10)*$B$11</f>
        <v>439.4</v>
      </c>
      <c r="E12" s="13">
        <f>(E8+E9+$B$10)*$B$11</f>
        <v>455.4</v>
      </c>
      <c r="F12" s="13">
        <f>(F8+F9+$B$10)*$B$11</f>
        <v>471.35999999999996</v>
      </c>
    </row>
    <row r="13" spans="1:15" ht="19.5" customHeight="1" x14ac:dyDescent="0.25">
      <c r="A13" s="9" t="s">
        <v>9</v>
      </c>
      <c r="B13" s="13">
        <v>0</v>
      </c>
      <c r="C13" s="13">
        <v>689</v>
      </c>
      <c r="D13" s="13">
        <v>1298</v>
      </c>
      <c r="E13" s="13">
        <v>1612</v>
      </c>
      <c r="F13" s="13">
        <v>1995</v>
      </c>
    </row>
    <row r="14" spans="1:15" ht="19.5" customHeight="1" x14ac:dyDescent="0.25">
      <c r="A14" s="9" t="s">
        <v>12</v>
      </c>
      <c r="B14" s="13">
        <f>IF(B12&gt;=B13,B12-B13,0)</f>
        <v>407.47999999999996</v>
      </c>
      <c r="C14" s="26">
        <f>IF(C12&gt;=C13,C12-C13,0)</f>
        <v>0</v>
      </c>
      <c r="D14" s="13">
        <f>IF(D12&gt;=D13,D12-D13,0)</f>
        <v>0</v>
      </c>
      <c r="E14" s="13">
        <f t="shared" ref="E14:F14" si="0">IF(E12&gt;=E13,E12-E13,0)</f>
        <v>0</v>
      </c>
      <c r="F14" s="13">
        <f t="shared" si="0"/>
        <v>0</v>
      </c>
    </row>
    <row r="15" spans="1:15" x14ac:dyDescent="0.25">
      <c r="A15" s="10"/>
      <c r="B15" s="1"/>
      <c r="C15" s="1"/>
      <c r="D15" s="1"/>
      <c r="E15" s="1"/>
      <c r="F15" s="1"/>
    </row>
    <row r="16" spans="1:15" ht="19.5" customHeight="1" x14ac:dyDescent="0.25">
      <c r="A16" s="17" t="s">
        <v>10</v>
      </c>
      <c r="B16" s="47">
        <v>18.66</v>
      </c>
      <c r="C16" s="48"/>
      <c r="D16" s="48"/>
      <c r="E16" s="48"/>
      <c r="F16" s="49"/>
    </row>
    <row r="17" spans="1:11" ht="32.25" customHeight="1" x14ac:dyDescent="0.25">
      <c r="A17" s="15" t="s">
        <v>19</v>
      </c>
      <c r="B17" s="50">
        <f>B11</f>
        <v>4</v>
      </c>
      <c r="C17" s="51"/>
      <c r="D17" s="51"/>
      <c r="E17" s="51"/>
      <c r="F17" s="51"/>
    </row>
    <row r="18" spans="1:11" ht="19.5" customHeight="1" x14ac:dyDescent="0.25">
      <c r="A18" s="9" t="s">
        <v>11</v>
      </c>
      <c r="B18" s="47">
        <f>B16*B17</f>
        <v>74.64</v>
      </c>
      <c r="C18" s="48"/>
      <c r="D18" s="48"/>
      <c r="E18" s="48"/>
      <c r="F18" s="49"/>
    </row>
    <row r="19" spans="1:11" ht="19.5" customHeight="1" x14ac:dyDescent="0.25">
      <c r="A19" s="9" t="s">
        <v>17</v>
      </c>
      <c r="B19" s="52" t="s">
        <v>16</v>
      </c>
      <c r="C19" s="53"/>
      <c r="D19" s="53"/>
      <c r="E19" s="53"/>
      <c r="F19" s="54"/>
    </row>
    <row r="20" spans="1:11" ht="19.5" customHeight="1" x14ac:dyDescent="0.25">
      <c r="A20" s="22" t="s">
        <v>18</v>
      </c>
      <c r="B20" s="29"/>
      <c r="C20" s="20">
        <f>IF(AND(B19="ja",B18&lt;125),0,"")</f>
        <v>0</v>
      </c>
      <c r="D20" s="21" t="str">
        <f>IF(AND(B19="ja",B18&gt;125),B18-125,"")</f>
        <v/>
      </c>
      <c r="E20" s="21" t="str">
        <f>IF(B19="nein",B18,"")</f>
        <v/>
      </c>
      <c r="F20" s="27">
        <f>SUM(C20:E20)</f>
        <v>0</v>
      </c>
      <c r="H20" s="19"/>
    </row>
    <row r="21" spans="1:11" ht="32.25" customHeight="1" x14ac:dyDescent="0.25">
      <c r="A21" s="9" t="s">
        <v>13</v>
      </c>
      <c r="B21" s="23">
        <f>B14</f>
        <v>407.47999999999996</v>
      </c>
      <c r="C21" s="23">
        <f t="shared" ref="C21:E21" si="1">C14</f>
        <v>0</v>
      </c>
      <c r="D21" s="23">
        <f t="shared" si="1"/>
        <v>0</v>
      </c>
      <c r="E21" s="23">
        <f t="shared" si="1"/>
        <v>0</v>
      </c>
      <c r="F21" s="23">
        <f>F14</f>
        <v>0</v>
      </c>
      <c r="H21" s="19" t="s">
        <v>15</v>
      </c>
      <c r="I21" s="19"/>
      <c r="J21" s="19"/>
      <c r="K21" s="19"/>
    </row>
    <row r="22" spans="1:11" ht="19.5" customHeight="1" x14ac:dyDescent="0.25">
      <c r="A22" s="24" t="s">
        <v>0</v>
      </c>
      <c r="B22" s="25">
        <f>B21+$F$20</f>
        <v>407.47999999999996</v>
      </c>
      <c r="C22" s="25">
        <f>C21+$F$20</f>
        <v>0</v>
      </c>
      <c r="D22" s="25">
        <f>D21+$F$20</f>
        <v>0</v>
      </c>
      <c r="E22" s="25">
        <f>E21+$F$20</f>
        <v>0</v>
      </c>
      <c r="F22" s="25">
        <f>F21+$F$20</f>
        <v>0</v>
      </c>
    </row>
    <row r="23" spans="1:11" ht="19.5" customHeight="1" x14ac:dyDescent="0.25">
      <c r="A23" s="2" t="s">
        <v>1</v>
      </c>
      <c r="B23" s="3">
        <v>0</v>
      </c>
      <c r="C23" s="3">
        <v>332</v>
      </c>
      <c r="D23" s="3">
        <v>573</v>
      </c>
      <c r="E23" s="3">
        <v>765</v>
      </c>
      <c r="F23" s="3">
        <v>947</v>
      </c>
    </row>
    <row r="24" spans="1:11" x14ac:dyDescent="0.25">
      <c r="A24" s="4"/>
      <c r="B24" s="5"/>
      <c r="C24" s="5"/>
      <c r="D24" s="5"/>
      <c r="E24" s="5"/>
      <c r="F24" s="5"/>
    </row>
    <row r="25" spans="1:11" ht="19.5" customHeight="1" x14ac:dyDescent="0.25">
      <c r="A25" s="11" t="s">
        <v>2</v>
      </c>
      <c r="B25" s="12">
        <f>IF(B23&gt;=B22,B23-B22,0)</f>
        <v>0</v>
      </c>
      <c r="C25" s="12">
        <f>IF(C23&gt;=C22,C23-C22,0)</f>
        <v>332</v>
      </c>
      <c r="D25" s="12">
        <f>IF(D23&gt;=D22,D23-D22,0)</f>
        <v>573</v>
      </c>
      <c r="E25" s="12">
        <f>IF(E23&gt;=E22,E23-E22,0)</f>
        <v>765</v>
      </c>
      <c r="F25" s="12">
        <f>IF(F23&gt;=F22,F23-F22,0)</f>
        <v>947</v>
      </c>
    </row>
    <row r="26" spans="1:11" x14ac:dyDescent="0.25">
      <c r="B26" s="6"/>
      <c r="C26" s="6"/>
      <c r="D26" s="6"/>
      <c r="E26" s="6"/>
      <c r="F26" s="6"/>
    </row>
    <row r="27" spans="1:11" x14ac:dyDescent="0.25">
      <c r="A27" s="38" t="s">
        <v>3</v>
      </c>
      <c r="B27" s="38"/>
      <c r="C27" s="38"/>
      <c r="D27" s="38"/>
      <c r="E27" s="38"/>
      <c r="F27" s="38"/>
    </row>
  </sheetData>
  <sheetProtection algorithmName="SHA-512" hashValue="Oy55RUlY7d6k1yNom93PqnE1i9tQmMAL2/u1txK4EbEwQhtZhdUJqUQwQitt/Z2/evzuEeDEyHs+wYfkJZdmUg==" saltValue="2Khjp2jHqkuFsLK9jzwd2w==" spinCount="100000" sheet="1" objects="1" scenarios="1"/>
  <mergeCells count="9">
    <mergeCell ref="A27:F27"/>
    <mergeCell ref="A1:F1"/>
    <mergeCell ref="A3:F3"/>
    <mergeCell ref="B10:F10"/>
    <mergeCell ref="B11:F11"/>
    <mergeCell ref="B16:F16"/>
    <mergeCell ref="B17:F17"/>
    <mergeCell ref="B18:F18"/>
    <mergeCell ref="B19:F19"/>
  </mergeCells>
  <dataValidations count="3">
    <dataValidation type="list" allowBlank="1" showInputMessage="1" showErrorMessage="1" sqref="E5" xr:uid="{D80F7FC6-3B72-4D20-8CA1-9319BDD3571F}">
      <formula1>"0,20,30,40"</formula1>
    </dataValidation>
    <dataValidation type="list" allowBlank="1" showInputMessage="1" showErrorMessage="1" sqref="B19:F19" xr:uid="{FC65A686-8AA0-487A-84B6-EAD35267259B}">
      <formula1>"ja,nein"</formula1>
    </dataValidation>
    <dataValidation type="list" allowBlank="1" showInputMessage="1" showErrorMessage="1" sqref="B5 I11:K11 M11:O11" xr:uid="{9EF2395C-77D3-4671-873E-B21937B67F3E}">
      <formula1>"1,2,3,4,5"</formula1>
    </dataValidation>
  </dataValidations>
  <pageMargins left="0.39370078740157483" right="0.31496062992125984" top="0.39370078740157483" bottom="0.43307086614173229" header="0.23622047244094491" footer="0.23622047244094491"/>
  <pageSetup paperSize="9" scale="96" orientation="portrait" r:id="rId1"/>
  <headerFooter>
    <oddFooter>&amp;LTagespflege "am Silo"&amp;RStand: April 2024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A76CE-15BE-4627-B2FD-3AA43AF0FD27}">
  <sheetPr>
    <tabColor theme="2" tint="-0.249977111117893"/>
    <pageSetUpPr fitToPage="1"/>
  </sheetPr>
  <dimension ref="A1:L27"/>
  <sheetViews>
    <sheetView zoomScaleNormal="100" workbookViewId="0">
      <selection activeCell="B5" sqref="B5"/>
    </sheetView>
  </sheetViews>
  <sheetFormatPr baseColWidth="10" defaultRowHeight="15" x14ac:dyDescent="0.25"/>
  <cols>
    <col min="1" max="1" width="41.28515625" bestFit="1" customWidth="1"/>
    <col min="2" max="6" width="11.7109375" customWidth="1"/>
  </cols>
  <sheetData>
    <row r="1" spans="1:6" x14ac:dyDescent="0.25">
      <c r="A1" s="39" t="s">
        <v>24</v>
      </c>
      <c r="B1" s="39"/>
      <c r="C1" s="39"/>
      <c r="D1" s="39"/>
      <c r="E1" s="39"/>
      <c r="F1" s="39"/>
    </row>
    <row r="2" spans="1:6" ht="4.5" customHeight="1" x14ac:dyDescent="0.25">
      <c r="B2" s="6"/>
      <c r="C2" s="6"/>
      <c r="D2" s="6"/>
      <c r="E2" s="6"/>
      <c r="F2" s="6"/>
    </row>
    <row r="3" spans="1:6" ht="297" customHeight="1" x14ac:dyDescent="0.25">
      <c r="A3" s="40" t="s">
        <v>27</v>
      </c>
      <c r="B3" s="40"/>
      <c r="C3" s="40"/>
      <c r="D3" s="40"/>
      <c r="E3" s="40"/>
      <c r="F3" s="40"/>
    </row>
    <row r="5" spans="1:6" ht="19.5" customHeight="1" x14ac:dyDescent="0.25">
      <c r="A5" s="28" t="s">
        <v>14</v>
      </c>
      <c r="B5" s="34">
        <v>1</v>
      </c>
      <c r="C5" s="10"/>
      <c r="D5" s="7" t="s">
        <v>20</v>
      </c>
      <c r="E5" s="35">
        <v>20</v>
      </c>
      <c r="F5" s="10"/>
    </row>
    <row r="6" spans="1:6" x14ac:dyDescent="0.25">
      <c r="A6" s="5"/>
      <c r="B6" s="5"/>
      <c r="C6" s="10"/>
      <c r="D6" s="10"/>
      <c r="E6" s="10"/>
      <c r="F6" s="10"/>
    </row>
    <row r="7" spans="1:6" ht="19.5" customHeight="1" x14ac:dyDescent="0.25">
      <c r="A7" s="7" t="s">
        <v>4</v>
      </c>
      <c r="B7" s="8">
        <v>1</v>
      </c>
      <c r="C7" s="8">
        <v>2</v>
      </c>
      <c r="D7" s="8">
        <v>3</v>
      </c>
      <c r="E7" s="8">
        <v>4</v>
      </c>
      <c r="F7" s="8">
        <v>5</v>
      </c>
    </row>
    <row r="8" spans="1:6" ht="19.5" customHeight="1" x14ac:dyDescent="0.25">
      <c r="A8" s="7" t="s">
        <v>6</v>
      </c>
      <c r="B8" s="18">
        <v>72.03</v>
      </c>
      <c r="C8" s="18">
        <v>75.819999999999993</v>
      </c>
      <c r="D8" s="18">
        <v>79.61</v>
      </c>
      <c r="E8" s="18">
        <v>83.4</v>
      </c>
      <c r="F8" s="18">
        <v>87.19</v>
      </c>
    </row>
    <row r="9" spans="1:6" ht="19.5" customHeight="1" x14ac:dyDescent="0.25">
      <c r="A9" s="7" t="s">
        <v>7</v>
      </c>
      <c r="B9" s="18">
        <v>5.55</v>
      </c>
      <c r="C9" s="18">
        <v>5.55</v>
      </c>
      <c r="D9" s="18">
        <v>5.55</v>
      </c>
      <c r="E9" s="18">
        <v>5.55</v>
      </c>
      <c r="F9" s="18">
        <v>5.55</v>
      </c>
    </row>
    <row r="10" spans="1:6" ht="19.5" customHeight="1" x14ac:dyDescent="0.25">
      <c r="A10" s="14" t="s">
        <v>21</v>
      </c>
      <c r="B10" s="41">
        <f>E5</f>
        <v>20</v>
      </c>
      <c r="C10" s="42"/>
      <c r="D10" s="42"/>
      <c r="E10" s="42"/>
      <c r="F10" s="43"/>
    </row>
    <row r="11" spans="1:6" ht="32.25" customHeight="1" x14ac:dyDescent="0.25">
      <c r="A11" s="16" t="s">
        <v>5</v>
      </c>
      <c r="B11" s="44">
        <f>IF(B5=1,4,IF(B5=2,8,IF(B5=3,12,IF(B5=4,16,IF(B5=5,20)))))</f>
        <v>4</v>
      </c>
      <c r="C11" s="45"/>
      <c r="D11" s="45"/>
      <c r="E11" s="45"/>
      <c r="F11" s="46"/>
    </row>
    <row r="12" spans="1:6" ht="19.5" customHeight="1" x14ac:dyDescent="0.25">
      <c r="A12" s="9" t="s">
        <v>8</v>
      </c>
      <c r="B12" s="13">
        <f>(B8+B9+$B$10)*$B$11</f>
        <v>390.32</v>
      </c>
      <c r="C12" s="13">
        <f>(C8+C9+$B$10)*$B$11</f>
        <v>405.47999999999996</v>
      </c>
      <c r="D12" s="13">
        <f>(D8+D9+$B$10)*$B$11</f>
        <v>420.64</v>
      </c>
      <c r="E12" s="13">
        <f>(E8+E9+$B$10)*$B$11</f>
        <v>435.8</v>
      </c>
      <c r="F12" s="13">
        <f>(F8+F9+$B$10)*$B$11</f>
        <v>450.96</v>
      </c>
    </row>
    <row r="13" spans="1:6" ht="19.5" customHeight="1" x14ac:dyDescent="0.25">
      <c r="A13" s="9" t="s">
        <v>9</v>
      </c>
      <c r="B13" s="13">
        <v>0</v>
      </c>
      <c r="C13" s="13">
        <v>689</v>
      </c>
      <c r="D13" s="13">
        <v>1298</v>
      </c>
      <c r="E13" s="13">
        <v>1612</v>
      </c>
      <c r="F13" s="13">
        <v>1995</v>
      </c>
    </row>
    <row r="14" spans="1:6" ht="19.5" customHeight="1" x14ac:dyDescent="0.25">
      <c r="A14" s="9" t="s">
        <v>12</v>
      </c>
      <c r="B14" s="13">
        <f>IF(B12&gt;=B13,B12-B13,0)</f>
        <v>390.32</v>
      </c>
      <c r="C14" s="26">
        <f>IF(C12&gt;=C13,C12-C13,0)</f>
        <v>0</v>
      </c>
      <c r="D14" s="13">
        <f>IF(D12&gt;=D13,D12-D13,0)</f>
        <v>0</v>
      </c>
      <c r="E14" s="13">
        <f t="shared" ref="E14:F14" si="0">IF(E12&gt;=E13,E12-E13,0)</f>
        <v>0</v>
      </c>
      <c r="F14" s="13">
        <f t="shared" si="0"/>
        <v>0</v>
      </c>
    </row>
    <row r="15" spans="1:6" x14ac:dyDescent="0.25">
      <c r="A15" s="10"/>
      <c r="B15" s="1"/>
      <c r="C15" s="1"/>
      <c r="D15" s="1"/>
      <c r="E15" s="1"/>
      <c r="F15" s="1"/>
    </row>
    <row r="16" spans="1:6" ht="19.5" customHeight="1" x14ac:dyDescent="0.25">
      <c r="A16" s="17" t="s">
        <v>10</v>
      </c>
      <c r="B16" s="47">
        <v>18.05</v>
      </c>
      <c r="C16" s="48"/>
      <c r="D16" s="48"/>
      <c r="E16" s="48"/>
      <c r="F16" s="49"/>
    </row>
    <row r="17" spans="1:12" ht="32.25" customHeight="1" x14ac:dyDescent="0.25">
      <c r="A17" s="15" t="s">
        <v>19</v>
      </c>
      <c r="B17" s="50">
        <f>B11</f>
        <v>4</v>
      </c>
      <c r="C17" s="51"/>
      <c r="D17" s="51"/>
      <c r="E17" s="51"/>
      <c r="F17" s="51"/>
    </row>
    <row r="18" spans="1:12" ht="19.5" customHeight="1" x14ac:dyDescent="0.25">
      <c r="A18" s="9" t="s">
        <v>11</v>
      </c>
      <c r="B18" s="47">
        <f>B16*B17</f>
        <v>72.2</v>
      </c>
      <c r="C18" s="48"/>
      <c r="D18" s="48"/>
      <c r="E18" s="48"/>
      <c r="F18" s="49"/>
    </row>
    <row r="19" spans="1:12" ht="19.5" customHeight="1" x14ac:dyDescent="0.25">
      <c r="A19" s="9" t="s">
        <v>17</v>
      </c>
      <c r="B19" s="55" t="s">
        <v>16</v>
      </c>
      <c r="C19" s="56"/>
      <c r="D19" s="56"/>
      <c r="E19" s="56"/>
      <c r="F19" s="57"/>
    </row>
    <row r="20" spans="1:12" ht="19.5" customHeight="1" x14ac:dyDescent="0.25">
      <c r="A20" s="22" t="s">
        <v>18</v>
      </c>
      <c r="B20" s="29"/>
      <c r="C20" s="20">
        <f>IF(AND(B19="ja",B18&lt;125),0,"")</f>
        <v>0</v>
      </c>
      <c r="D20" s="21" t="str">
        <f>IF(AND(B19="ja",B18&gt;125),B18-125,"")</f>
        <v/>
      </c>
      <c r="E20" s="21" t="str">
        <f>IF(B19="nein",B18,"")</f>
        <v/>
      </c>
      <c r="F20" s="27">
        <f>SUM(C20:E20)</f>
        <v>0</v>
      </c>
      <c r="H20" s="19"/>
    </row>
    <row r="21" spans="1:12" ht="32.25" customHeight="1" x14ac:dyDescent="0.25">
      <c r="A21" s="9" t="s">
        <v>13</v>
      </c>
      <c r="B21" s="23">
        <f>B14</f>
        <v>390.32</v>
      </c>
      <c r="C21" s="23">
        <f t="shared" ref="C21:E21" si="1">C14</f>
        <v>0</v>
      </c>
      <c r="D21" s="23">
        <f t="shared" si="1"/>
        <v>0</v>
      </c>
      <c r="E21" s="23">
        <f t="shared" si="1"/>
        <v>0</v>
      </c>
      <c r="F21" s="23">
        <f>F14</f>
        <v>0</v>
      </c>
      <c r="H21" s="19" t="s">
        <v>15</v>
      </c>
      <c r="I21" s="19"/>
      <c r="J21" s="19"/>
      <c r="K21" s="19"/>
      <c r="L21" s="19"/>
    </row>
    <row r="22" spans="1:12" ht="19.5" customHeight="1" x14ac:dyDescent="0.25">
      <c r="A22" s="24" t="s">
        <v>0</v>
      </c>
      <c r="B22" s="25">
        <f>B21+$F$20</f>
        <v>390.32</v>
      </c>
      <c r="C22" s="25">
        <f>C21+$F$20</f>
        <v>0</v>
      </c>
      <c r="D22" s="25">
        <f>D21+$F$20</f>
        <v>0</v>
      </c>
      <c r="E22" s="25">
        <f>E21+$F$20</f>
        <v>0</v>
      </c>
      <c r="F22" s="25">
        <f>F21+$F$20</f>
        <v>0</v>
      </c>
    </row>
    <row r="23" spans="1:12" ht="19.5" customHeight="1" x14ac:dyDescent="0.25">
      <c r="A23" s="2" t="s">
        <v>1</v>
      </c>
      <c r="B23" s="3">
        <v>0</v>
      </c>
      <c r="C23" s="3">
        <v>332</v>
      </c>
      <c r="D23" s="3">
        <v>573</v>
      </c>
      <c r="E23" s="3">
        <v>765</v>
      </c>
      <c r="F23" s="3">
        <v>947</v>
      </c>
    </row>
    <row r="24" spans="1:12" x14ac:dyDescent="0.25">
      <c r="A24" s="4"/>
      <c r="B24" s="5"/>
      <c r="C24" s="5"/>
      <c r="D24" s="5"/>
      <c r="E24" s="5"/>
      <c r="F24" s="5"/>
    </row>
    <row r="25" spans="1:12" ht="19.5" customHeight="1" x14ac:dyDescent="0.25">
      <c r="A25" s="11" t="s">
        <v>2</v>
      </c>
      <c r="B25" s="12">
        <f>IF(B23&gt;=B22,B23-B22,0)</f>
        <v>0</v>
      </c>
      <c r="C25" s="12">
        <f>IF(C23&gt;=C22,C23-C22,0)</f>
        <v>332</v>
      </c>
      <c r="D25" s="12">
        <f>IF(D23&gt;=D22,D23-D22,0)</f>
        <v>573</v>
      </c>
      <c r="E25" s="12">
        <f>IF(E23&gt;=E22,E23-E22,0)</f>
        <v>765</v>
      </c>
      <c r="F25" s="12">
        <f>IF(F23&gt;=F22,F23-F22,0)</f>
        <v>947</v>
      </c>
    </row>
    <row r="26" spans="1:12" x14ac:dyDescent="0.25">
      <c r="B26" s="6"/>
      <c r="C26" s="6"/>
      <c r="D26" s="6"/>
      <c r="E26" s="6"/>
      <c r="F26" s="6"/>
    </row>
    <row r="27" spans="1:12" x14ac:dyDescent="0.25">
      <c r="A27" s="38" t="s">
        <v>3</v>
      </c>
      <c r="B27" s="38"/>
      <c r="C27" s="38"/>
      <c r="D27" s="38"/>
      <c r="E27" s="38"/>
      <c r="F27" s="38"/>
    </row>
  </sheetData>
  <sheetProtection algorithmName="SHA-512" hashValue="LeRrcWMdXowpkOCwSWUS7LOBZMyuy20TjmTxaG2EpoA9Rk4PN5fGigLpNUkDqXZh5DSA6Nis3V6H+PfjTOrjcQ==" saltValue="CiT7/RHLLpRhOsN3qxO9lw==" spinCount="100000" sheet="1" objects="1" scenarios="1"/>
  <mergeCells count="9">
    <mergeCell ref="A27:F27"/>
    <mergeCell ref="A1:F1"/>
    <mergeCell ref="A3:F3"/>
    <mergeCell ref="B10:F10"/>
    <mergeCell ref="B11:F11"/>
    <mergeCell ref="B16:F16"/>
    <mergeCell ref="B17:F17"/>
    <mergeCell ref="B18:F18"/>
    <mergeCell ref="B19:F19"/>
  </mergeCells>
  <dataValidations count="3">
    <dataValidation type="list" allowBlank="1" showInputMessage="1" showErrorMessage="1" sqref="E5" xr:uid="{CDAD833B-27C2-4220-9DFF-63950AEDFA65}">
      <formula1>"0,20,26,32"</formula1>
    </dataValidation>
    <dataValidation type="list" allowBlank="1" showInputMessage="1" showErrorMessage="1" sqref="B19:F19" xr:uid="{123E0EF2-E185-4A9F-8F5A-3080D09A87A9}">
      <formula1>"ja,nein"</formula1>
    </dataValidation>
    <dataValidation type="list" allowBlank="1" showInputMessage="1" showErrorMessage="1" sqref="B5:B6" xr:uid="{6DBCAE3F-1A55-4684-B33F-87DAD7462B40}">
      <formula1>"1,2,3,4,5"</formula1>
    </dataValidation>
  </dataValidations>
  <pageMargins left="0.39370078740157483" right="0.31496062992125984" top="0.39370078740157483" bottom="0.43307086614173229" header="0.23622047244094491" footer="0.23622047244094491"/>
  <pageSetup paperSize="9" scale="96" orientation="portrait" r:id="rId1"/>
  <headerFooter>
    <oddFooter>&amp;LTagespflege Bedburg&amp;RStand: 01.09.2022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B0516-68CC-427F-B989-46727B03B44F}">
  <sheetPr>
    <tabColor theme="4" tint="0.59999389629810485"/>
    <pageSetUpPr fitToPage="1"/>
  </sheetPr>
  <dimension ref="A1:L27"/>
  <sheetViews>
    <sheetView zoomScaleNormal="100" workbookViewId="0">
      <selection activeCell="C23" sqref="C23"/>
    </sheetView>
  </sheetViews>
  <sheetFormatPr baseColWidth="10" defaultRowHeight="15" x14ac:dyDescent="0.25"/>
  <cols>
    <col min="1" max="1" width="41.28515625" bestFit="1" customWidth="1"/>
    <col min="2" max="6" width="11.7109375" customWidth="1"/>
  </cols>
  <sheetData>
    <row r="1" spans="1:6" x14ac:dyDescent="0.25">
      <c r="A1" s="39" t="s">
        <v>25</v>
      </c>
      <c r="B1" s="39"/>
      <c r="C1" s="39"/>
      <c r="D1" s="39"/>
      <c r="E1" s="39"/>
      <c r="F1" s="39"/>
    </row>
    <row r="2" spans="1:6" ht="4.5" customHeight="1" x14ac:dyDescent="0.25">
      <c r="B2" s="6"/>
      <c r="C2" s="6"/>
      <c r="D2" s="6"/>
      <c r="E2" s="6"/>
      <c r="F2" s="6"/>
    </row>
    <row r="3" spans="1:6" ht="297" customHeight="1" x14ac:dyDescent="0.25">
      <c r="A3" s="40" t="s">
        <v>26</v>
      </c>
      <c r="B3" s="40"/>
      <c r="C3" s="40"/>
      <c r="D3" s="40"/>
      <c r="E3" s="40"/>
      <c r="F3" s="40"/>
    </row>
    <row r="5" spans="1:6" ht="19.5" customHeight="1" x14ac:dyDescent="0.25">
      <c r="A5" s="28" t="s">
        <v>14</v>
      </c>
      <c r="B5" s="36">
        <v>1</v>
      </c>
      <c r="C5" s="10"/>
      <c r="D5" s="7" t="s">
        <v>20</v>
      </c>
      <c r="E5" s="37">
        <v>17</v>
      </c>
      <c r="F5" s="10"/>
    </row>
    <row r="6" spans="1:6" x14ac:dyDescent="0.25">
      <c r="A6" s="5"/>
      <c r="B6" s="5"/>
      <c r="C6" s="10"/>
      <c r="D6" s="10"/>
      <c r="E6" s="10"/>
      <c r="F6" s="10"/>
    </row>
    <row r="7" spans="1:6" ht="19.5" customHeight="1" x14ac:dyDescent="0.25">
      <c r="A7" s="7" t="s">
        <v>4</v>
      </c>
      <c r="B7" s="8">
        <v>1</v>
      </c>
      <c r="C7" s="8">
        <v>2</v>
      </c>
      <c r="D7" s="8">
        <v>3</v>
      </c>
      <c r="E7" s="8">
        <v>4</v>
      </c>
      <c r="F7" s="8">
        <v>5</v>
      </c>
    </row>
    <row r="8" spans="1:6" ht="19.5" customHeight="1" x14ac:dyDescent="0.25">
      <c r="A8" s="7" t="s">
        <v>6</v>
      </c>
      <c r="B8" s="18">
        <v>75.08</v>
      </c>
      <c r="C8" s="18">
        <v>79.03</v>
      </c>
      <c r="D8" s="18">
        <v>82.98</v>
      </c>
      <c r="E8" s="18">
        <v>86.93</v>
      </c>
      <c r="F8" s="18">
        <v>90.88</v>
      </c>
    </row>
    <row r="9" spans="1:6" ht="19.5" customHeight="1" x14ac:dyDescent="0.25">
      <c r="A9" s="7" t="s">
        <v>7</v>
      </c>
      <c r="B9" s="18">
        <v>5.8</v>
      </c>
      <c r="C9" s="18">
        <v>5.8</v>
      </c>
      <c r="D9" s="18">
        <v>5.8</v>
      </c>
      <c r="E9" s="18">
        <v>5.8</v>
      </c>
      <c r="F9" s="18">
        <v>5.8</v>
      </c>
    </row>
    <row r="10" spans="1:6" ht="19.5" customHeight="1" x14ac:dyDescent="0.25">
      <c r="A10" s="14" t="s">
        <v>21</v>
      </c>
      <c r="B10" s="41">
        <f>E5</f>
        <v>17</v>
      </c>
      <c r="C10" s="42"/>
      <c r="D10" s="42"/>
      <c r="E10" s="42"/>
      <c r="F10" s="43"/>
    </row>
    <row r="11" spans="1:6" ht="32.25" customHeight="1" x14ac:dyDescent="0.25">
      <c r="A11" s="16" t="s">
        <v>5</v>
      </c>
      <c r="B11" s="44">
        <f>IF(B5=1,4,IF(B5=2,8,IF(B5=3,12,IF(B5=4,16,IF(B5=5,20)))))</f>
        <v>4</v>
      </c>
      <c r="C11" s="45"/>
      <c r="D11" s="45"/>
      <c r="E11" s="45"/>
      <c r="F11" s="46"/>
    </row>
    <row r="12" spans="1:6" ht="19.5" customHeight="1" x14ac:dyDescent="0.25">
      <c r="A12" s="9" t="s">
        <v>8</v>
      </c>
      <c r="B12" s="13">
        <f>(B8+B9+$B$10)*$B$11</f>
        <v>391.52</v>
      </c>
      <c r="C12" s="13">
        <f>(C8+C9+$B$10)*$B$11</f>
        <v>407.32</v>
      </c>
      <c r="D12" s="13">
        <f>(D8+D9+$B$10)*$B$11</f>
        <v>423.12</v>
      </c>
      <c r="E12" s="13">
        <f>(E8+E9+$B$10)*$B$11</f>
        <v>438.92</v>
      </c>
      <c r="F12" s="13">
        <f>(F8+F9+$B$10)*$B$11</f>
        <v>454.71999999999997</v>
      </c>
    </row>
    <row r="13" spans="1:6" ht="19.5" customHeight="1" x14ac:dyDescent="0.25">
      <c r="A13" s="9" t="s">
        <v>9</v>
      </c>
      <c r="B13" s="13">
        <v>0</v>
      </c>
      <c r="C13" s="13">
        <v>689</v>
      </c>
      <c r="D13" s="13">
        <v>1298</v>
      </c>
      <c r="E13" s="13">
        <v>1612</v>
      </c>
      <c r="F13" s="13">
        <v>1995</v>
      </c>
    </row>
    <row r="14" spans="1:6" ht="19.5" customHeight="1" x14ac:dyDescent="0.25">
      <c r="A14" s="9" t="s">
        <v>12</v>
      </c>
      <c r="B14" s="13">
        <f>IF(B12&gt;=B13,B12-B13,0)</f>
        <v>391.52</v>
      </c>
      <c r="C14" s="26">
        <f>IF(C12&gt;=C13,C12-C13,0)</f>
        <v>0</v>
      </c>
      <c r="D14" s="13">
        <f>IF(D12&gt;=D13,D12-D13,0)</f>
        <v>0</v>
      </c>
      <c r="E14" s="13">
        <f t="shared" ref="E14:F14" si="0">IF(E12&gt;=E13,E12-E13,0)</f>
        <v>0</v>
      </c>
      <c r="F14" s="13">
        <f t="shared" si="0"/>
        <v>0</v>
      </c>
    </row>
    <row r="15" spans="1:6" x14ac:dyDescent="0.25">
      <c r="A15" s="10"/>
      <c r="B15" s="1"/>
      <c r="C15" s="1"/>
      <c r="D15" s="1"/>
      <c r="E15" s="1"/>
      <c r="F15" s="1"/>
    </row>
    <row r="16" spans="1:6" ht="19.5" customHeight="1" x14ac:dyDescent="0.25">
      <c r="A16" s="17" t="s">
        <v>10</v>
      </c>
      <c r="B16" s="47">
        <v>19.63</v>
      </c>
      <c r="C16" s="48"/>
      <c r="D16" s="48"/>
      <c r="E16" s="48"/>
      <c r="F16" s="49"/>
    </row>
    <row r="17" spans="1:12" ht="32.25" customHeight="1" x14ac:dyDescent="0.25">
      <c r="A17" s="15" t="s">
        <v>19</v>
      </c>
      <c r="B17" s="50">
        <f>B11</f>
        <v>4</v>
      </c>
      <c r="C17" s="51"/>
      <c r="D17" s="51"/>
      <c r="E17" s="51"/>
      <c r="F17" s="51"/>
    </row>
    <row r="18" spans="1:12" ht="19.5" customHeight="1" x14ac:dyDescent="0.25">
      <c r="A18" s="9" t="s">
        <v>11</v>
      </c>
      <c r="B18" s="47">
        <f>B16*B17</f>
        <v>78.52</v>
      </c>
      <c r="C18" s="48"/>
      <c r="D18" s="48"/>
      <c r="E18" s="48"/>
      <c r="F18" s="49"/>
    </row>
    <row r="19" spans="1:12" ht="19.5" customHeight="1" x14ac:dyDescent="0.25">
      <c r="A19" s="9" t="s">
        <v>17</v>
      </c>
      <c r="B19" s="58" t="s">
        <v>16</v>
      </c>
      <c r="C19" s="59"/>
      <c r="D19" s="59"/>
      <c r="E19" s="59"/>
      <c r="F19" s="60"/>
    </row>
    <row r="20" spans="1:12" ht="19.5" customHeight="1" x14ac:dyDescent="0.25">
      <c r="A20" s="22" t="s">
        <v>18</v>
      </c>
      <c r="B20" s="29"/>
      <c r="C20" s="20">
        <f>IF(AND(B19="ja",B18&lt;125),0,"")</f>
        <v>0</v>
      </c>
      <c r="D20" s="21" t="str">
        <f>IF(AND(B19="ja",B18&gt;125),B18-125,"")</f>
        <v/>
      </c>
      <c r="E20" s="21" t="str">
        <f>IF(B19="nein",B18,"")</f>
        <v/>
      </c>
      <c r="F20" s="27">
        <f>SUM(C20:E20)</f>
        <v>0</v>
      </c>
      <c r="H20" s="19"/>
    </row>
    <row r="21" spans="1:12" ht="32.25" customHeight="1" x14ac:dyDescent="0.25">
      <c r="A21" s="9" t="s">
        <v>13</v>
      </c>
      <c r="B21" s="23">
        <f>B14</f>
        <v>391.52</v>
      </c>
      <c r="C21" s="23">
        <f t="shared" ref="C21:E21" si="1">C14</f>
        <v>0</v>
      </c>
      <c r="D21" s="23">
        <f t="shared" si="1"/>
        <v>0</v>
      </c>
      <c r="E21" s="23">
        <f t="shared" si="1"/>
        <v>0</v>
      </c>
      <c r="F21" s="23">
        <f>F14</f>
        <v>0</v>
      </c>
      <c r="H21" s="19" t="s">
        <v>15</v>
      </c>
      <c r="I21" s="19"/>
      <c r="J21" s="19"/>
      <c r="K21" s="19"/>
      <c r="L21" s="19"/>
    </row>
    <row r="22" spans="1:12" ht="19.5" customHeight="1" x14ac:dyDescent="0.25">
      <c r="A22" s="24" t="s">
        <v>0</v>
      </c>
      <c r="B22" s="25">
        <f>B21+$F$20</f>
        <v>391.52</v>
      </c>
      <c r="C22" s="25">
        <f>C21+$F$20</f>
        <v>0</v>
      </c>
      <c r="D22" s="25">
        <f>D21+$F$20</f>
        <v>0</v>
      </c>
      <c r="E22" s="25">
        <f>E21+$F$20</f>
        <v>0</v>
      </c>
      <c r="F22" s="25">
        <f>F21+$F$20</f>
        <v>0</v>
      </c>
    </row>
    <row r="23" spans="1:12" ht="19.5" customHeight="1" x14ac:dyDescent="0.25">
      <c r="A23" s="2" t="s">
        <v>1</v>
      </c>
      <c r="B23" s="3">
        <v>0</v>
      </c>
      <c r="C23" s="3">
        <v>332</v>
      </c>
      <c r="D23" s="3">
        <v>573</v>
      </c>
      <c r="E23" s="3">
        <v>765</v>
      </c>
      <c r="F23" s="3">
        <v>947</v>
      </c>
    </row>
    <row r="24" spans="1:12" x14ac:dyDescent="0.25">
      <c r="A24" s="4"/>
      <c r="B24" s="5"/>
      <c r="C24" s="5"/>
      <c r="D24" s="5"/>
      <c r="E24" s="5"/>
      <c r="F24" s="5"/>
    </row>
    <row r="25" spans="1:12" ht="19.5" customHeight="1" x14ac:dyDescent="0.25">
      <c r="A25" s="11" t="s">
        <v>2</v>
      </c>
      <c r="B25" s="12">
        <f>IF(B23&gt;=B22,B23-B22,0)</f>
        <v>0</v>
      </c>
      <c r="C25" s="12">
        <f>IF(C23&gt;=C22,C23-C22,0)</f>
        <v>332</v>
      </c>
      <c r="D25" s="12">
        <f>IF(D23&gt;=D22,D23-D22,0)</f>
        <v>573</v>
      </c>
      <c r="E25" s="12">
        <f>IF(E23&gt;=E22,E23-E22,0)</f>
        <v>765</v>
      </c>
      <c r="F25" s="12">
        <f>IF(F23&gt;=F22,F23-F22,0)</f>
        <v>947</v>
      </c>
    </row>
    <row r="26" spans="1:12" x14ac:dyDescent="0.25">
      <c r="B26" s="6"/>
      <c r="C26" s="6"/>
      <c r="D26" s="6"/>
      <c r="E26" s="6"/>
      <c r="F26" s="6"/>
    </row>
    <row r="27" spans="1:12" x14ac:dyDescent="0.25">
      <c r="A27" s="38" t="s">
        <v>3</v>
      </c>
      <c r="B27" s="38"/>
      <c r="C27" s="38"/>
      <c r="D27" s="38"/>
      <c r="E27" s="38"/>
      <c r="F27" s="38"/>
    </row>
  </sheetData>
  <sheetProtection algorithmName="SHA-512" hashValue="sksEBAebPT3Xi1UR9bFhhFfognr+ekuX/8W6v8/CVg+peG3bgZ52jYEzKXAY/Xs91VHY6fKzjoj+3JEh7VvHVA==" saltValue="GbB4JiIDiY2eb+0xgaDd3g==" spinCount="100000" sheet="1" objects="1" scenarios="1"/>
  <mergeCells count="9">
    <mergeCell ref="B17:F17"/>
    <mergeCell ref="B18:F18"/>
    <mergeCell ref="B19:F19"/>
    <mergeCell ref="A27:F27"/>
    <mergeCell ref="A1:F1"/>
    <mergeCell ref="A3:F3"/>
    <mergeCell ref="B10:F10"/>
    <mergeCell ref="B11:F11"/>
    <mergeCell ref="B16:F16"/>
  </mergeCells>
  <dataValidations count="3">
    <dataValidation type="list" allowBlank="1" showInputMessage="1" showErrorMessage="1" sqref="E5" xr:uid="{60B84839-DAF4-4729-AB35-2C666CD9D59A}">
      <formula1>"0,17,23,28"</formula1>
    </dataValidation>
    <dataValidation type="list" allowBlank="1" showInputMessage="1" showErrorMessage="1" sqref="B19:F19" xr:uid="{2277BE63-F38D-4DEA-8C9A-EAB5A37A2333}">
      <formula1>"ja,nein"</formula1>
    </dataValidation>
    <dataValidation type="list" allowBlank="1" showInputMessage="1" showErrorMessage="1" sqref="B5:B6" xr:uid="{8FDCE8AB-93CE-47E3-95A5-E563B5D349F0}">
      <formula1>"1,2,3,4,5"</formula1>
    </dataValidation>
  </dataValidations>
  <pageMargins left="0.39370078740157483" right="0.31496062992125984" top="0.39370078740157483" bottom="0.43307086614173229" header="0.23622047244094491" footer="0.23622047244094491"/>
  <pageSetup paperSize="9" scale="96" orientation="portrait" r:id="rId1"/>
  <headerFooter>
    <oddFooter>&amp;LJülicher Tagespflege&amp;RStand: 01.09.2022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0413E"/>
    <pageSetUpPr fitToPage="1"/>
  </sheetPr>
  <dimension ref="A1:L27"/>
  <sheetViews>
    <sheetView zoomScaleNormal="100" workbookViewId="0">
      <selection activeCell="B5" sqref="B5"/>
    </sheetView>
  </sheetViews>
  <sheetFormatPr baseColWidth="10" defaultRowHeight="15" x14ac:dyDescent="0.25"/>
  <cols>
    <col min="1" max="1" width="41.28515625" bestFit="1" customWidth="1"/>
    <col min="2" max="6" width="11.7109375" customWidth="1"/>
  </cols>
  <sheetData>
    <row r="1" spans="1:6" x14ac:dyDescent="0.25">
      <c r="A1" s="39" t="s">
        <v>23</v>
      </c>
      <c r="B1" s="39"/>
      <c r="C1" s="39"/>
      <c r="D1" s="39"/>
      <c r="E1" s="39"/>
      <c r="F1" s="39"/>
    </row>
    <row r="2" spans="1:6" ht="4.5" customHeight="1" x14ac:dyDescent="0.25">
      <c r="B2" s="6"/>
      <c r="C2" s="6"/>
      <c r="D2" s="6"/>
      <c r="E2" s="6"/>
      <c r="F2" s="6"/>
    </row>
    <row r="3" spans="1:6" ht="297" customHeight="1" x14ac:dyDescent="0.25">
      <c r="A3" s="40" t="s">
        <v>29</v>
      </c>
      <c r="B3" s="40"/>
      <c r="C3" s="40"/>
      <c r="D3" s="40"/>
      <c r="E3" s="40"/>
      <c r="F3" s="40"/>
    </row>
    <row r="5" spans="1:6" ht="19.5" customHeight="1" x14ac:dyDescent="0.25">
      <c r="A5" s="28" t="s">
        <v>14</v>
      </c>
      <c r="B5" s="30">
        <v>1</v>
      </c>
      <c r="C5" s="10"/>
      <c r="D5" s="7" t="s">
        <v>20</v>
      </c>
      <c r="E5" s="31">
        <v>20</v>
      </c>
      <c r="F5" s="10"/>
    </row>
    <row r="6" spans="1:6" x14ac:dyDescent="0.25">
      <c r="A6" s="5"/>
      <c r="B6" s="5"/>
      <c r="C6" s="10"/>
      <c r="D6" s="10"/>
      <c r="E6" s="10"/>
      <c r="F6" s="10"/>
    </row>
    <row r="7" spans="1:6" ht="19.5" customHeight="1" x14ac:dyDescent="0.25">
      <c r="A7" s="7" t="s">
        <v>4</v>
      </c>
      <c r="B7" s="8">
        <v>1</v>
      </c>
      <c r="C7" s="8">
        <v>2</v>
      </c>
      <c r="D7" s="8">
        <v>3</v>
      </c>
      <c r="E7" s="8">
        <v>4</v>
      </c>
      <c r="F7" s="8">
        <v>5</v>
      </c>
    </row>
    <row r="8" spans="1:6" ht="19.5" customHeight="1" x14ac:dyDescent="0.25">
      <c r="A8" s="7" t="s">
        <v>6</v>
      </c>
      <c r="B8" s="18">
        <v>71.88</v>
      </c>
      <c r="C8" s="18">
        <v>75.66</v>
      </c>
      <c r="D8" s="18">
        <v>79.44</v>
      </c>
      <c r="E8" s="18">
        <v>83.23</v>
      </c>
      <c r="F8" s="18">
        <v>87.01</v>
      </c>
    </row>
    <row r="9" spans="1:6" ht="19.5" customHeight="1" x14ac:dyDescent="0.25">
      <c r="A9" s="7" t="s">
        <v>7</v>
      </c>
      <c r="B9" s="18">
        <v>7.53</v>
      </c>
      <c r="C9" s="18">
        <v>7.53</v>
      </c>
      <c r="D9" s="18">
        <v>7.53</v>
      </c>
      <c r="E9" s="18">
        <v>7.53</v>
      </c>
      <c r="F9" s="18">
        <v>7.53</v>
      </c>
    </row>
    <row r="10" spans="1:6" ht="19.5" customHeight="1" x14ac:dyDescent="0.25">
      <c r="A10" s="14" t="s">
        <v>21</v>
      </c>
      <c r="B10" s="41">
        <f>E5</f>
        <v>20</v>
      </c>
      <c r="C10" s="42"/>
      <c r="D10" s="42"/>
      <c r="E10" s="42"/>
      <c r="F10" s="43"/>
    </row>
    <row r="11" spans="1:6" ht="32.25" customHeight="1" x14ac:dyDescent="0.25">
      <c r="A11" s="16" t="s">
        <v>5</v>
      </c>
      <c r="B11" s="44">
        <f>IF(B5=1,4,IF(B5=2,8,IF(B5=3,12,IF(B5=4,16,IF(B5=5,20)))))</f>
        <v>4</v>
      </c>
      <c r="C11" s="45"/>
      <c r="D11" s="45"/>
      <c r="E11" s="45"/>
      <c r="F11" s="46"/>
    </row>
    <row r="12" spans="1:6" ht="19.5" customHeight="1" x14ac:dyDescent="0.25">
      <c r="A12" s="9" t="s">
        <v>8</v>
      </c>
      <c r="B12" s="13">
        <f>(B8+B9+$B$10)*$B$11</f>
        <v>397.64</v>
      </c>
      <c r="C12" s="13">
        <f>(C8+C9+$B$10)*$B$11</f>
        <v>412.76</v>
      </c>
      <c r="D12" s="13">
        <f>(D8+D9+$B$10)*$B$11</f>
        <v>427.88</v>
      </c>
      <c r="E12" s="13">
        <f>(E8+E9+$B$10)*$B$11</f>
        <v>443.04</v>
      </c>
      <c r="F12" s="13">
        <f>(F8+F9+$B$10)*$B$11</f>
        <v>458.16</v>
      </c>
    </row>
    <row r="13" spans="1:6" ht="19.5" customHeight="1" x14ac:dyDescent="0.25">
      <c r="A13" s="9" t="s">
        <v>9</v>
      </c>
      <c r="B13" s="13">
        <v>0</v>
      </c>
      <c r="C13" s="13">
        <v>689</v>
      </c>
      <c r="D13" s="13">
        <v>1298</v>
      </c>
      <c r="E13" s="13">
        <v>1612</v>
      </c>
      <c r="F13" s="13">
        <v>1995</v>
      </c>
    </row>
    <row r="14" spans="1:6" ht="19.5" customHeight="1" x14ac:dyDescent="0.25">
      <c r="A14" s="9" t="s">
        <v>12</v>
      </c>
      <c r="B14" s="13">
        <f>IF(B12&gt;=B13,B12-B13,0)</f>
        <v>397.64</v>
      </c>
      <c r="C14" s="26">
        <f>IF(C12&gt;=C13,C12-C13,0)</f>
        <v>0</v>
      </c>
      <c r="D14" s="13">
        <f>IF(D12&gt;=D13,D12-D13,0)</f>
        <v>0</v>
      </c>
      <c r="E14" s="13">
        <f t="shared" ref="E14:F14" si="0">IF(E12&gt;=E13,E12-E13,0)</f>
        <v>0</v>
      </c>
      <c r="F14" s="13">
        <f t="shared" si="0"/>
        <v>0</v>
      </c>
    </row>
    <row r="15" spans="1:6" x14ac:dyDescent="0.25">
      <c r="A15" s="10"/>
      <c r="B15" s="1"/>
      <c r="C15" s="1"/>
      <c r="D15" s="1"/>
      <c r="E15" s="1"/>
      <c r="F15" s="1"/>
    </row>
    <row r="16" spans="1:6" ht="19.5" customHeight="1" x14ac:dyDescent="0.25">
      <c r="A16" s="17" t="s">
        <v>10</v>
      </c>
      <c r="B16" s="47">
        <v>18.600000000000001</v>
      </c>
      <c r="C16" s="48"/>
      <c r="D16" s="48"/>
      <c r="E16" s="48"/>
      <c r="F16" s="49"/>
    </row>
    <row r="17" spans="1:12" ht="32.25" customHeight="1" x14ac:dyDescent="0.25">
      <c r="A17" s="15" t="s">
        <v>19</v>
      </c>
      <c r="B17" s="50">
        <f>B11</f>
        <v>4</v>
      </c>
      <c r="C17" s="51"/>
      <c r="D17" s="51"/>
      <c r="E17" s="51"/>
      <c r="F17" s="51"/>
    </row>
    <row r="18" spans="1:12" ht="19.5" customHeight="1" x14ac:dyDescent="0.25">
      <c r="A18" s="9" t="s">
        <v>11</v>
      </c>
      <c r="B18" s="47">
        <f>B16*B17</f>
        <v>74.400000000000006</v>
      </c>
      <c r="C18" s="48"/>
      <c r="D18" s="48"/>
      <c r="E18" s="48"/>
      <c r="F18" s="49"/>
    </row>
    <row r="19" spans="1:12" ht="19.5" customHeight="1" x14ac:dyDescent="0.25">
      <c r="A19" s="9" t="s">
        <v>17</v>
      </c>
      <c r="B19" s="61" t="s">
        <v>16</v>
      </c>
      <c r="C19" s="62"/>
      <c r="D19" s="62"/>
      <c r="E19" s="62"/>
      <c r="F19" s="63"/>
    </row>
    <row r="20" spans="1:12" ht="19.5" customHeight="1" x14ac:dyDescent="0.25">
      <c r="A20" s="22" t="s">
        <v>18</v>
      </c>
      <c r="B20" s="29"/>
      <c r="C20" s="20">
        <f>IF(AND(B19="ja",B18&lt;125),0,"")</f>
        <v>0</v>
      </c>
      <c r="D20" s="21" t="str">
        <f>IF(AND(B19="ja",B18&gt;125),B18-125,"")</f>
        <v/>
      </c>
      <c r="E20" s="21" t="str">
        <f>IF(B19="nein",B18,"")</f>
        <v/>
      </c>
      <c r="F20" s="27">
        <f>SUM(C20:E20)</f>
        <v>0</v>
      </c>
      <c r="H20" s="19"/>
    </row>
    <row r="21" spans="1:12" ht="32.25" customHeight="1" x14ac:dyDescent="0.25">
      <c r="A21" s="9" t="s">
        <v>13</v>
      </c>
      <c r="B21" s="23">
        <f>B14</f>
        <v>397.64</v>
      </c>
      <c r="C21" s="23">
        <f t="shared" ref="C21:E21" si="1">C14</f>
        <v>0</v>
      </c>
      <c r="D21" s="23">
        <f t="shared" si="1"/>
        <v>0</v>
      </c>
      <c r="E21" s="23">
        <f t="shared" si="1"/>
        <v>0</v>
      </c>
      <c r="F21" s="23">
        <f>F14</f>
        <v>0</v>
      </c>
      <c r="H21" s="19" t="s">
        <v>15</v>
      </c>
      <c r="I21" s="19"/>
      <c r="J21" s="19"/>
      <c r="K21" s="19"/>
      <c r="L21" s="19"/>
    </row>
    <row r="22" spans="1:12" ht="19.5" customHeight="1" x14ac:dyDescent="0.25">
      <c r="A22" s="24" t="s">
        <v>0</v>
      </c>
      <c r="B22" s="25">
        <f>B21+$F$20</f>
        <v>397.64</v>
      </c>
      <c r="C22" s="25">
        <f>C21+$F$20</f>
        <v>0</v>
      </c>
      <c r="D22" s="25">
        <f>D21+$F$20</f>
        <v>0</v>
      </c>
      <c r="E22" s="25">
        <f>E21+$F$20</f>
        <v>0</v>
      </c>
      <c r="F22" s="25">
        <f>F21+$F$20</f>
        <v>0</v>
      </c>
    </row>
    <row r="23" spans="1:12" ht="19.5" customHeight="1" x14ac:dyDescent="0.25">
      <c r="A23" s="2" t="s">
        <v>1</v>
      </c>
      <c r="B23" s="3">
        <v>0</v>
      </c>
      <c r="C23" s="3">
        <v>332</v>
      </c>
      <c r="D23" s="3">
        <v>573</v>
      </c>
      <c r="E23" s="3">
        <v>765</v>
      </c>
      <c r="F23" s="3">
        <v>947</v>
      </c>
    </row>
    <row r="24" spans="1:12" x14ac:dyDescent="0.25">
      <c r="A24" s="4"/>
      <c r="B24" s="5"/>
      <c r="C24" s="5"/>
      <c r="D24" s="5"/>
      <c r="E24" s="5"/>
      <c r="F24" s="5"/>
    </row>
    <row r="25" spans="1:12" ht="19.5" customHeight="1" x14ac:dyDescent="0.25">
      <c r="A25" s="11" t="s">
        <v>2</v>
      </c>
      <c r="B25" s="12">
        <f>IF(B23&gt;=B22,B23-B22,0)</f>
        <v>0</v>
      </c>
      <c r="C25" s="12">
        <f>IF(C23&gt;=C22,C23-C22,0)</f>
        <v>332</v>
      </c>
      <c r="D25" s="12">
        <f>IF(D23&gt;=D22,D23-D22,0)</f>
        <v>573</v>
      </c>
      <c r="E25" s="12">
        <f>IF(E23&gt;=E22,E23-E22,0)</f>
        <v>765</v>
      </c>
      <c r="F25" s="12">
        <f>IF(F23&gt;=F22,F23-F22,0)</f>
        <v>947</v>
      </c>
    </row>
    <row r="26" spans="1:12" x14ac:dyDescent="0.25">
      <c r="B26" s="6"/>
      <c r="C26" s="6"/>
      <c r="D26" s="6"/>
      <c r="E26" s="6"/>
      <c r="F26" s="6"/>
    </row>
    <row r="27" spans="1:12" x14ac:dyDescent="0.25">
      <c r="A27" s="38" t="s">
        <v>3</v>
      </c>
      <c r="B27" s="38"/>
      <c r="C27" s="38"/>
      <c r="D27" s="38"/>
      <c r="E27" s="38"/>
      <c r="F27" s="38"/>
    </row>
  </sheetData>
  <sheetProtection algorithmName="SHA-512" hashValue="70owds7AjxVas8gR65gTc+BkmKtmPu4d6X+d9Y03CdFjp3kBWzaLhpC8csAc7Ce7LHN5dtZImgGbNmpSBeCtkA==" saltValue="eoBVQoRe8rpLFL6Yl+99WA==" spinCount="100000" sheet="1" objects="1" scenarios="1"/>
  <mergeCells count="9">
    <mergeCell ref="A27:F27"/>
    <mergeCell ref="A1:F1"/>
    <mergeCell ref="A3:F3"/>
    <mergeCell ref="B10:F10"/>
    <mergeCell ref="B11:F11"/>
    <mergeCell ref="B16:F16"/>
    <mergeCell ref="B17:F17"/>
    <mergeCell ref="B18:F18"/>
    <mergeCell ref="B19:F19"/>
  </mergeCells>
  <dataValidations count="3">
    <dataValidation type="list" allowBlank="1" showInputMessage="1" showErrorMessage="1" sqref="E5" xr:uid="{ECD542CB-D95C-4A4B-843B-FCCF50F7D771}">
      <formula1>"0,20,30,40"</formula1>
    </dataValidation>
    <dataValidation type="list" allowBlank="1" showInputMessage="1" showErrorMessage="1" sqref="B19:F19" xr:uid="{E7EA567B-59E6-4815-B18C-05B4FD73EB1D}">
      <formula1>"ja,nein"</formula1>
    </dataValidation>
    <dataValidation type="list" allowBlank="1" showInputMessage="1" showErrorMessage="1" sqref="B5:B6" xr:uid="{90D8E2F3-3D22-4439-8909-C155A97EEDF0}">
      <formula1>"1,2,3,4,5"</formula1>
    </dataValidation>
  </dataValidations>
  <pageMargins left="0.39370078740157483" right="0.31496062992125984" top="0.39370078740157483" bottom="0.43307086614173229" header="0.23622047244094491" footer="0.23622047244094491"/>
  <pageSetup paperSize="9" scale="96" orientation="portrait" r:id="rId1"/>
  <headerFooter>
    <oddFooter>&amp;LTagespflege Baaler Höhe&amp;RStand: 01.03.2024</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Titz</vt:lpstr>
      <vt:lpstr>Bedburg</vt:lpstr>
      <vt:lpstr>Jülich</vt:lpstr>
      <vt:lpstr>Hückelhoven-Baal</vt:lpstr>
      <vt:lpstr>Bedburg!Druckbereich</vt:lpstr>
      <vt:lpstr>'Hückelhoven-Baal'!Druckbereich</vt:lpstr>
      <vt:lpstr>Jülich!Druckbereich</vt:lpstr>
      <vt:lpstr>Titz!Druckbereich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Kölsch</dc:creator>
  <cp:lastModifiedBy>Christoph Koelsch</cp:lastModifiedBy>
  <cp:lastPrinted>2024-03-20T08:22:32Z</cp:lastPrinted>
  <dcterms:created xsi:type="dcterms:W3CDTF">2018-12-05T12:52:05Z</dcterms:created>
  <dcterms:modified xsi:type="dcterms:W3CDTF">2024-03-20T08:27:54Z</dcterms:modified>
</cp:coreProperties>
</file>